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2\"/>
    </mc:Choice>
  </mc:AlternateContent>
  <bookViews>
    <workbookView xWindow="-120" yWindow="-120" windowWidth="29040" windowHeight="15840" activeTab="1"/>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<sst xmlns="http://schemas.openxmlformats.org/spreadsheetml/2006/main" count="2721" uniqueCount="1789">
  <si>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</si>
  <si>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</si>
  <si>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</si>
  <si>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</si>
  <si>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</si>
  <si>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</si>
  <si>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</si>
  <si>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</si>
  <si>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</si>
  <si>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</si>
  <si>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</si>
  <si>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</si>
  <si>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</si>
  <si>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</si>
  <si>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</si>
  <si>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</si>
  <si>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</si>
  <si>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</si>
  <si>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</si>
  <si>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</si>
  <si>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</si>
  <si>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</si>
  <si>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</si>
  <si>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</si>
  <si>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</si>
  <si>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</si>
  <si>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</si>
  <si>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</si>
  <si>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</si>
  <si>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</si>
  <si>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</si>
  <si>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</si>
  <si>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</si>
  <si>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</si>
  <si>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</si>
  <si>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</si>
  <si>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</si>
  <si>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</si>
  <si>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</si>
  <si>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</si>
  <si>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</si>
  <si>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</si>
  <si>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</si>
  <si>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</si>
  <si>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</si>
  <si>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</si>
  <si>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</si>
  <si>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</si>
  <si>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</si>
  <si>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</si>
  <si>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</si>
  <si>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</si>
  <si>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</si>
  <si>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</si>
  <si>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</si>
  <si>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</si>
  <si>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</si>
  <si>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</si>
  <si>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</si>
  <si>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</si>
  <si>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</si>
  <si>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</si>
  <si>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</si>
  <si>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</si>
  <si>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</si>
  <si>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</si>
  <si>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</si>
  <si>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</si>
  <si>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</si>
  <si>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</si>
  <si>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</si>
  <si>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</si>
  <si>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</si>
  <si>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</si>
  <si>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</si>
  <si>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</si>
  <si>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</si>
  <si>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</si>
  <si>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</si>
  <si>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</si>
  <si>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</si>
  <si>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</si>
  <si>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</si>
  <si>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</si>
  <si>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</si>
  <si>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</si>
  <si>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</si>
  <si>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</si>
  <si>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</si>
  <si>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</si>
  <si>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</si>
  <si>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</si>
  <si>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</si>
  <si>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</si>
  <si>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</si>
  <si>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</si>
  <si>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</si>
  <si>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</si>
  <si>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</si>
  <si>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</si>
  <si>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</si>
  <si>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</si>
  <si>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</si>
  <si>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</si>
  <si>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</si>
  <si>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</si>
  <si>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</si>
  <si>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</si>
  <si>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</si>
  <si>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</si>
  <si>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</si>
  <si>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</si>
  <si>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</si>
  <si>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</si>
  <si>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</si>
  <si>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</si>
  <si>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</si>
  <si>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</si>
  <si>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</si>
  <si>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</si>
  <si>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</si>
  <si>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</si>
  <si>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</si>
  <si>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</si>
  <si>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</si>
  <si>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</si>
  <si>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</si>
  <si>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</si>
  <si>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</si>
  <si>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</si>
  <si>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</si>
  <si>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</si>
  <si>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</si>
  <si>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</si>
  <si>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</si>
  <si>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</si>
  <si>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</si>
  <si>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</si>
  <si>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</si>
  <si>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</si>
  <si>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</si>
  <si>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</si>
  <si>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</si>
  <si>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</si>
  <si>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</si>
  <si>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</si>
  <si>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</si>
  <si>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</si>
  <si>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</si>
  <si>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</si>
  <si>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</si>
  <si>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</si>
  <si>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</si>
  <si>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</si>
  <si>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</si>
  <si>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</si>
  <si>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</si>
  <si>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</si>
  <si>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</si>
  <si>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</si>
  <si>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</si>
  <si>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</si>
  <si>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</si>
  <si>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</si>
  <si>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</si>
  <si>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</si>
  <si>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</si>
  <si>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</si>
  <si>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</si>
  <si>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</si>
  <si>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</si>
  <si>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</si>
  <si>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</si>
  <si>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</si>
  <si>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</si>
  <si>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</si>
  <si>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</si>
  <si>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</si>
  <si>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</si>
  <si>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</si>
  <si>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</si>
  <si>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</si>
  <si>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</si>
  <si>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</si>
  <si>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</si>
  <si>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</si>
  <si>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</si>
  <si>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</si>
  <si>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</si>
  <si>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</si>
  <si>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</si>
  <si>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</si>
  <si>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</si>
  <si>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</si>
  <si>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</si>
  <si>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</si>
  <si>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</si>
  <si>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</si>
  <si>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</si>
  <si>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</si>
  <si>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</si>
  <si>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</si>
  <si>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</si>
  <si>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</si>
  <si>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</si>
  <si>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</si>
  <si>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</si>
  <si>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</si>
  <si>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</si>
  <si>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</si>
  <si>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</si>
  <si>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</si>
  <si>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</si>
  <si>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</si>
  <si>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</si>
  <si>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</si>
  <si>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</si>
  <si>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</si>
  <si>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</si>
  <si>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</si>
  <si>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</si>
  <si>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</si>
  <si>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</si>
  <si>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</si>
  <si>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</si>
  <si>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</si>
  <si>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</si>
  <si>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</si>
  <si>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</si>
  <si>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</si>
  <si>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</si>
  <si>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</si>
  <si>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</si>
  <si>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</si>
  <si>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</si>
  <si>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</si>
  <si>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</si>
  <si>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</si>
  <si>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</si>
  <si>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</si>
  <si>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</si>
  <si>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</si>
  <si>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</si>
  <si>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</si>
  <si>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</si>
  <si>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</si>
  <si>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</si>
  <si>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</si>
  <si>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</si>
  <si>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</si>
  <si>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</si>
  <si>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</si>
  <si>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</si>
  <si>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</si>
  <si>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</si>
  <si>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</si>
  <si>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</si>
  <si>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</si>
  <si>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</si>
  <si>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</si>
  <si>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</si>
  <si>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</si>
  <si>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</si>
  <si>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</si>
  <si>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</si>
  <si>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</si>
  <si>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</si>
  <si>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</si>
  <si>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</si>
  <si>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</si>
  <si>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</si>
  <si>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</si>
  <si>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</si>
  <si>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</si>
  <si>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</si>
  <si>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</si>
  <si>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</si>
  <si>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</si>
  <si>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</si>
  <si>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</si>
  <si>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</si>
  <si>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</si>
  <si>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</si>
  <si>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</si>
  <si>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</si>
  <si>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</si>
  <si>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</si>
  <si>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</si>
  <si>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</si>
  <si>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</si>
  <si>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</si>
  <si>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</si>
  <si>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</si>
  <si>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</si>
  <si>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</si>
  <si>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</si>
  <si>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</si>
  <si>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</si>
  <si>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</si>
  <si>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</si>
  <si>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</si>
  <si>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</si>
  <si>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</si>
  <si>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</si>
  <si>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</si>
  <si>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</si>
  <si>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</si>
  <si>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</si>
  <si>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</si>
  <si>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</si>
  <si>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</si>
  <si>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</si>
  <si>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</si>
  <si>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</si>
  <si>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</si>
  <si>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</si>
  <si>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</si>
  <si>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</si>
  <si>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</si>
  <si>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</si>
  <si>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</si>
  <si>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</si>
  <si>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</si>
  <si>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</si>
  <si>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</si>
  <si>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</si>
  <si>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</si>
  <si>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</si>
  <si>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</si>
  <si>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</si>
  <si>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</si>
  <si>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</si>
  <si>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</si>
  <si>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</si>
  <si>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</si>
  <si>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</si>
  <si>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</si>
  <si>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</si>
  <si>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</si>
  <si>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</si>
  <si>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</si>
  <si>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</si>
  <si>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</si>
  <si>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</si>
  <si>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</si>
  <si>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</si>
  <si>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</si>
  <si>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</si>
  <si>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</si>
  <si>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</si>
  <si>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</si>
  <si>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</si>
  <si>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</si>
  <si>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</si>
  <si>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</si>
  <si>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</si>
  <si>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</si>
  <si>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</si>
  <si>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</si>
  <si>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</si>
  <si>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</si>
  <si>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</si>
  <si>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</si>
  <si>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</si>
  <si>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</si>
  <si>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</si>
  <si>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</si>
  <si>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</si>
  <si>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</si>
  <si>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</si>
  <si>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</si>
  <si>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</si>
  <si>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</si>
  <si>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</si>
  <si>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</si>
  <si>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</si>
  <si>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</si>
  <si>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</si>
  <si>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</si>
  <si>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</si>
  <si>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</si>
  <si>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</si>
  <si>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</si>
  <si>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</si>
  <si>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</si>
  <si>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</si>
  <si>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</si>
  <si>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</si>
  <si>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</si>
  <si>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</si>
  <si>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</si>
  <si>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</si>
  <si>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</si>
  <si>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</si>
  <si>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</si>
  <si>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</si>
  <si>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</si>
  <si>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</si>
  <si>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</si>
  <si>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</si>
  <si>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</si>
  <si>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</si>
  <si>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</si>
  <si>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</si>
  <si>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</si>
  <si>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</si>
  <si>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</si>
  <si>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</si>
  <si>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</si>
  <si>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</si>
  <si>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</si>
  <si>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</si>
  <si>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</si>
  <si>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</si>
  <si>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</si>
  <si>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</si>
  <si>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</si>
  <si>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</si>
  <si>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</si>
  <si>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</si>
  <si>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</si>
  <si>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</si>
  <si>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</si>
  <si>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</si>
  <si>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</si>
  <si>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</si>
  <si>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</si>
  <si>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</si>
  <si>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</si>
  <si>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</si>
  <si>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</si>
  <si>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</si>
  <si>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</si>
  <si>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</si>
  <si>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</si>
  <si>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</si>
  <si>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</si>
  <si>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</si>
  <si>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</si>
  <si>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</si>
  <si>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</si>
  <si>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</si>
  <si>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</si>
  <si>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</si>
  <si>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</si>
  <si>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</si>
  <si>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</si>
  <si>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</si>
  <si>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</si>
  <si>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</si>
  <si>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</si>
  <si>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</si>
  <si>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</si>
  <si>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</si>
  <si>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</si>
  <si>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</si>
  <si>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</si>
  <si>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</si>
  <si>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</si>
  <si>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</si>
  <si>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</si>
  <si>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</si>
  <si>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</si>
  <si>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</si>
  <si>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</si>
  <si>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</si>
  <si>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</si>
  <si>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</si>
  <si>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</si>
  <si>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</si>
  <si>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</si>
  <si>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</si>
  <si>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</si>
  <si>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</si>
  <si>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</si>
  <si>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</si>
  <si>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</si>
  <si>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</si>
  <si>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</si>
  <si>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</si>
  <si>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</si>
  <si>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</si>
  <si>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</si>
  <si>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</si>
  <si>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</si>
  <si>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</si>
  <si>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</si>
  <si>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</si>
  <si>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</si>
  <si>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</si>
  <si>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</si>
  <si>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</si>
  <si>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</si>
  <si>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</si>
  <si>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</si>
  <si>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</si>
  <si>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</si>
  <si>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</si>
  <si>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</si>
  <si>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</si>
  <si>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</si>
  <si>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</si>
  <si>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</si>
  <si>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</si>
  <si>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</si>
  <si>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</si>
  <si>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</si>
  <si>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</si>
  <si>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</si>
  <si>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</si>
  <si>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</si>
  <si>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</si>
  <si>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</si>
  <si>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</si>
  <si>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</si>
  <si>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</si>
  <si>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</si>
  <si>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</si>
  <si>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</si>
  <si>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</si>
  <si>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</si>
  <si>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</si>
  <si>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</si>
  <si>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</si>
  <si>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</si>
  <si>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</si>
  <si>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</si>
  <si>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</si>
  <si>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</si>
  <si>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</si>
  <si>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</si>
  <si>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</si>
  <si>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</si>
  <si>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</si>
  <si>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</si>
  <si>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</si>
  <si>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</si>
  <si>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</si>
  <si>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</si>
  <si>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</si>
  <si>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</si>
  <si>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</si>
  <si>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</si>
  <si>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</si>
  <si>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</si>
  <si>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</si>
  <si>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</si>
  <si>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</si>
  <si>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</si>
  <si>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</si>
  <si>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</si>
  <si>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</si>
  <si>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</si>
  <si>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</si>
  <si>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</si>
  <si>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</si>
  <si>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</si>
  <si>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</si>
  <si>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</si>
  <si>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</si>
  <si>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</si>
  <si>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</si>
  <si>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</si>
  <si>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</si>
  <si>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</si>
  <si>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</si>
  <si>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</si>
  <si>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</si>
  <si>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</si>
  <si>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</si>
  <si>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</si>
  <si>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</si>
  <si>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</si>
  <si>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</si>
  <si>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</si>
  <si>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</si>
  <si>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</si>
  <si>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</si>
  <si>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</si>
  <si>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</si>
  <si>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</si>
  <si>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</si>
  <si>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</si>
  <si>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</si>
  <si>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</si>
  <si>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</si>
  <si>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</si>
  <si>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</si>
  <si>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</si>
  <si>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</si>
  <si>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</si>
  <si>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</si>
  <si>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</si>
  <si>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</si>
  <si>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</si>
  <si>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</si>
  <si>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</si>
  <si>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</si>
  <si>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</si>
  <si>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</si>
  <si>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</si>
  <si>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</si>
  <si>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</si>
  <si>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</si>
  <si>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</si>
  <si>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</si>
  <si>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</si>
  <si>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</si>
  <si>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</si>
  <si>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</si>
  <si>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</si>
  <si>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</si>
  <si>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</si>
  <si>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</si>
  <si>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</si>
  <si>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</si>
  <si>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</si>
  <si>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</si>
  <si>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</si>
  <si>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</si>
  <si>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</si>
  <si>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</si>
  <si>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</si>
  <si>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</si>
  <si>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</si>
  <si>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</si>
  <si>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</si>
  <si>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</si>
  <si>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</si>
  <si>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</si>
  <si>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</si>
  <si>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</si>
  <si>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</si>
  <si>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</si>
  <si>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</si>
  <si>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</si>
  <si>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</si>
  <si>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</si>
  <si>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</si>
  <si>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</si>
  <si>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</si>
  <si>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</si>
  <si>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</si>
  <si>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</si>
  <si>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</si>
  <si>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</si>
  <si>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</si>
  <si>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</si>
  <si>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</si>
  <si>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</si>
  <si>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</si>
  <si>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</si>
  <si>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</si>
  <si>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</si>
  <si>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</si>
  <si>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</si>
  <si>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</si>
  <si>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</si>
  <si>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</si>
  <si>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</si>
  <si>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</si>
  <si>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</si>
  <si>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</si>
  <si>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</si>
  <si>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</si>
  <si>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</si>
  <si>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</si>
  <si>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</si>
  <si>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</si>
  <si>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</si>
  <si>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</si>
  <si>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</si>
  <si>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</si>
  <si>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</si>
  <si>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</si>
  <si>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</si>
  <si>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</si>
  <si>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</si>
  <si>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</si>
  <si>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</si>
  <si>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</si>
  <si>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</si>
  <si>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</si>
  <si>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</si>
  <si>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</si>
  <si>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</si>
  <si>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</si>
  <si>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</si>
  <si>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</si>
  <si>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</si>
  <si>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</si>
  <si>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</si>
  <si>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</si>
  <si>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</si>
  <si>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</si>
  <si>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</si>
  <si>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</si>
  <si>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</si>
  <si>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</si>
  <si>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</si>
  <si>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</si>
  <si>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</si>
  <si>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</si>
  <si>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</si>
  <si>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</si>
  <si>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</si>
  <si>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</si>
  <si>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</si>
  <si>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</si>
  <si>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</si>
  <si>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</si>
  <si>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</si>
  <si>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</si>
  <si>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</si>
  <si>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</si>
  <si>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</si>
  <si>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</si>
  <si>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</si>
  <si>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</si>
  <si>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</si>
  <si>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</si>
  <si>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</si>
  <si>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</si>
  <si>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</si>
  <si>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</si>
  <si>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</si>
  <si>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</si>
  <si>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</si>
  <si>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</si>
  <si>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</si>
  <si>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</si>
  <si>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</si>
  <si>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</si>
  <si>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</si>
  <si>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</si>
  <si>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</si>
  <si>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</si>
  <si>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</si>
  <si>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</si>
  <si>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</si>
  <si>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</si>
  <si>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</si>
  <si>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</si>
  <si>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</si>
  <si>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</si>
  <si>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</si>
  <si>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</si>
  <si>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</si>
  <si>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</si>
  <si>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</si>
  <si>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</si>
  <si>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</si>
  <si>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</si>
  <si>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</si>
  <si>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</si>
  <si>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</si>
  <si>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</si>
  <si>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</si>
  <si>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</si>
  <si>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</si>
  <si>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</si>
  <si>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</si>
  <si>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</si>
  <si>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</si>
  <si>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</si>
  <si>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</si>
  <si>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</si>
  <si>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</si>
  <si>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</si>
  <si>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</si>
  <si>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</si>
  <si>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</si>
  <si>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</si>
  <si>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</si>
  <si>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</si>
  <si>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</si>
  <si>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</si>
  <si>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</si>
  <si>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</si>
  <si>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</si>
  <si>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</si>
  <si>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</si>
  <si>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</si>
  <si>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</si>
  <si>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</si>
  <si>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</si>
  <si>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</si>
  <si>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</si>
  <si>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</si>
  <si>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</si>
  <si>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</si>
  <si>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</si>
  <si>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</si>
  <si>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</si>
  <si>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</si>
  <si>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</si>
  <si>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</si>
  <si>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</si>
  <si>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</si>
  <si>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</si>
  <si>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</si>
  <si>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</si>
  <si>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</si>
  <si>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</si>
  <si>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</si>
  <si>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</si>
  <si>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</si>
  <si>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</si>
  <si>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</si>
  <si>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</si>
  <si>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</si>
  <si>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</si>
  <si>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</si>
  <si>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</si>
  <si>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</si>
  <si>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</si>
  <si>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</si>
  <si>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</si>
  <si>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</si>
  <si>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</si>
  <si>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</si>
  <si>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</si>
  <si>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</si>
  <si>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</si>
  <si>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</si>
  <si>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</si>
  <si>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</si>
  <si>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</si>
  <si>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</si>
  <si>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</si>
  <si>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</si>
  <si>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</si>
  <si>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</si>
  <si>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</si>
  <si>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</si>
  <si>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</si>
  <si>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</si>
  <si>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</si>
  <si>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</si>
  <si>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</si>
  <si>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</si>
  <si>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</si>
  <si>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</si>
  <si>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</si>
  <si>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</si>
  <si>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</si>
  <si>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</si>
  <si>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</si>
  <si>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</si>
  <si>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</si>
  <si>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</si>
  <si>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</si>
  <si>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</si>
  <si>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</si>
  <si>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</si>
  <si>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</si>
  <si>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</si>
  <si>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</si>
  <si>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</si>
  <si>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</si>
  <si>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</si>
  <si>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</si>
  <si>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</si>
  <si>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</si>
  <si>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</si>
  <si>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</si>
  <si>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</si>
  <si>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</si>
  <si>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</si>
  <si>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</si>
  <si>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</si>
  <si>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</si>
  <si>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</si>
  <si>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</si>
  <si>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</si>
  <si>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</si>
  <si>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</si>
  <si>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</si>
  <si>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</si>
  <si>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</si>
  <si>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</si>
  <si>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</si>
  <si>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</si>
  <si>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</si>
  <si>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</si>
  <si>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</si>
  <si>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</si>
  <si>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</si>
  <si>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</si>
  <si>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</si>
  <si>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</si>
  <si>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</si>
  <si>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</si>
  <si>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</si>
  <si>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</si>
  <si>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</si>
  <si>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</si>
  <si>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</si>
  <si>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</si>
  <si>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</si>
  <si>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</si>
  <si>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</si>
  <si>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</si>
  <si>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</si>
  <si>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</si>
  <si>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</si>
  <si>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</si>
  <si>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</si>
  <si>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</si>
  <si>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</si>
  <si>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</si>
  <si>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</si>
  <si>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</si>
  <si>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</si>
  <si>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</si>
  <si>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</si>
  <si>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</si>
  <si>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</si>
  <si>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</si>
  <si>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</si>
  <si>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</si>
  <si>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</si>
  <si>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</si>
  <si>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</si>
  <si>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</si>
  <si>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</si>
  <si>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</si>
  <si>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</si>
  <si>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</si>
  <si>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</si>
  <si>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</si>
  <si>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</si>
  <si>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</si>
  <si>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</si>
  <si>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</si>
  <si>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</si>
  <si>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</si>
  <si>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</si>
  <si>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</si>
  <si>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</si>
  <si>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</si>
  <si>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</si>
  <si>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</si>
  <si>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</si>
  <si>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</si>
  <si>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</si>
  <si>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</si>
  <si>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</si>
  <si>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</si>
  <si>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</si>
  <si>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</si>
  <si>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</si>
  <si>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</si>
  <si>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</si>
  <si>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</si>
  <si>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</si>
  <si>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</si>
  <si>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</si>
  <si>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</si>
  <si>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</si>
  <si>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</si>
  <si>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</si>
  <si>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</si>
  <si>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</si>
  <si>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</si>
  <si>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</si>
  <si>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</si>
  <si>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</si>
  <si>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</si>
  <si>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</si>
  <si>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</si>
  <si>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</si>
  <si>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</si>
  <si>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</si>
  <si>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</si>
  <si>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</si>
  <si>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</si>
  <si>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</si>
  <si>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</si>
  <si>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</si>
  <si>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</si>
  <si>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</si>
  <si>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</si>
  <si>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</si>
  <si>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</si>
  <si>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</si>
  <si>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</si>
  <si>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</si>
  <si>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</si>
  <si>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</si>
  <si>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</si>
  <si>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</si>
  <si>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</si>
  <si>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</si>
  <si>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</si>
  <si>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</si>
  <si>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</si>
  <si>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</si>
  <si>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</si>
  <si>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</si>
  <si>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</si>
  <si>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</si>
  <si>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</si>
  <si>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</si>
  <si>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</si>
  <si>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</si>
  <si>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</si>
  <si>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</si>
  <si>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</si>
  <si>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</si>
  <si>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</si>
  <si>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</si>
  <si>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</si>
  <si>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</si>
  <si>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</si>
  <si>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</si>
  <si>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</si>
  <si>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</si>
  <si>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</si>
  <si>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</si>
  <si>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</si>
  <si>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</si>
  <si>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</si>
  <si>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</si>
  <si>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</si>
  <si>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</si>
  <si>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</si>
  <si>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</si>
  <si>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</si>
  <si>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</si>
  <si>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</si>
  <si>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</si>
  <si>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</si>
  <si>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</si>
  <si>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</si>
  <si>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</si>
  <si>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</si>
  <si>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</si>
  <si>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</si>
  <si>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</si>
  <si>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</si>
  <si>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</si>
  <si>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</si>
  <si>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</si>
  <si>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</si>
  <si>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</si>
  <si>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</si>
  <si>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</si>
  <si>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</si>
  <si>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</si>
  <si>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</si>
  <si>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</si>
  <si>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</si>
  <si>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</si>
  <si>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</si>
  <si>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</si>
  <si>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</si>
  <si>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</si>
  <si>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</si>
  <si>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</si>
  <si>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</si>
  <si>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</si>
  <si>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</si>
  <si>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</si>
  <si>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</si>
  <si>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</si>
  <si>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</si>
  <si>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</si>
  <si>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</si>
  <si>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</si>
  <si>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</si>
  <si>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</si>
  <si>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</si>
  <si>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</si>
  <si>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</si>
  <si>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</si>
  <si>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</si>
  <si>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</si>
  <si>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</si>
  <si>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</si>
  <si>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</si>
  <si>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</si>
  <si>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</si>
  <si>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</si>
  <si>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</si>
  <si>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</si>
  <si>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</si>
  <si>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</si>
  <si>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</si>
  <si>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</si>
  <si>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</si>
  <si>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</si>
  <si>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</si>
  <si>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</si>
  <si>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</si>
  <si>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</si>
  <si>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</si>
  <si>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</si>
  <si>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</si>
  <si>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</si>
  <si>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</si>
  <si>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</si>
  <si>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</si>
  <si>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</si>
  <si>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</si>
  <si>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</si>
  <si>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</si>
  <si>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</si>
  <si>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</si>
  <si>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</si>
  <si>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</si>
  <si>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</si>
  <si>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</si>
  <si>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</si>
  <si>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</si>
  <si>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</si>
  <si>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</si>
  <si>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</si>
  <si>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</si>
  <si>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</si>
  <si>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</si>
  <si>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</si>
  <si>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</si>
  <si>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</si>
  <si>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</si>
  <si>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</si>
  <si>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</si>
  <si>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</si>
  <si>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</si>
  <si>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</si>
  <si>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</si>
  <si>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</si>
  <si>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</si>
  <si>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</si>
  <si>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</si>
  <si>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</si>
  <si>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</si>
  <si>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</si>
  <si>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</si>
  <si>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</si>
  <si>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</si>
  <si>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</si>
  <si>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</si>
  <si>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</si>
  <si>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</si>
  <si>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</si>
  <si>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</si>
  <si>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</si>
  <si>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</si>
  <si>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</si>
  <si>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</si>
  <si>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</si>
  <si>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</si>
  <si>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</si>
  <si>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</si>
  <si>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</si>
  <si>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</si>
  <si>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</si>
  <si>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</si>
  <si>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</si>
  <si>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</si>
  <si>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</si>
  <si>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</si>
  <si>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</si>
  <si>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</si>
  <si>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</si>
  <si>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</si>
  <si>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</si>
  <si>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</si>
  <si>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</si>
  <si>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</si>
  <si>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</si>
  <si>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</si>
  <si>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</si>
  <si>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</si>
  <si>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</si>
  <si>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</si>
  <si>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</si>
  <si>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</si>
  <si>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</si>
  <si>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</si>
  <si>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</si>
  <si>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</si>
  <si>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</si>
  <si>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</si>
  <si>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</si>
  <si>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</si>
  <si>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</si>
  <si>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</si>
  <si>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</si>
  <si>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</si>
  <si>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</si>
  <si>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</si>
  <si>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</si>
  <si>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</si>
  <si>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</si>
  <si>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</si>
  <si>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</si>
  <si>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</si>
  <si>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</si>
  <si>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</si>
  <si>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</si>
  <si>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</si>
  <si>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</si>
  <si>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</si>
  <si>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</si>
  <si>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</si>
  <si>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</si>
  <si>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</si>
  <si>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</si>
  <si>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</si>
  <si>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</si>
  <si>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</si>
  <si>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</si>
  <si>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</si>
  <si>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</si>
  <si>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</si>
  <si>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</si>
  <si>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</si>
  <si>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</si>
  <si>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</si>
  <si>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</si>
  <si>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</si>
  <si>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</si>
  <si>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</si>
  <si>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</si>
  <si>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</si>
  <si>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</si>
  <si>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</si>
  <si>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</si>
  <si>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</si>
  <si>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</si>
  <si>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</si>
  <si>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</si>
  <si>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</si>
  <si>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</si>
  <si>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</si>
  <si>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</si>
  <si>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</si>
  <si>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</si>
  <si>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</si>
  <si>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</si>
  <si>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</si>
  <si>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</si>
  <si>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</si>
  <si>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</si>
  <si>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</si>
  <si>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</si>
  <si>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</si>
  <si>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</si>
  <si>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</si>
  <si>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</si>
  <si>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</si>
  <si>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</si>
  <si>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</si>
  <si>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</si>
  <si>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</si>
  <si>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</si>
  <si>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</si>
  <si>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</si>
  <si>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</si>
  <si>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</si>
  <si>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</si>
  <si>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</si>
  <si>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</si>
  <si>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</si>
  <si>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</si>
  <si>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</si>
  <si>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</si>
  <si>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</si>
  <si>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</si>
  <si>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</si>
  <si>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</si>
  <si>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</si>
  <si>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</si>
  <si>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</si>
  <si>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</si>
  <si>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</si>
  <si>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</si>
  <si>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</si>
  <si>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</si>
  <si>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</si>
  <si>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</si>
  <si>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</si>
  <si>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</si>
  <si>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</si>
  <si>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</si>
  <si>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</si>
  <si>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</si>
  <si>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</si>
  <si>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</si>
  <si>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</si>
  <si>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</si>
  <si>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</si>
  <si>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</si>
  <si>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</si>
  <si>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</si>
  <si>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</si>
  <si>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</si>
  <si>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</si>
  <si>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</si>
  <si>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</si>
  <si>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</si>
  <si>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</si>
  <si>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</si>
  <si>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</si>
  <si>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</si>
  <si>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</si>
  <si>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</si>
  <si>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</si>
  <si>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</si>
  <si>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</si>
  <si>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</si>
  <si>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</si>
  <si>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</si>
  <si>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</si>
  <si>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</si>
  <si>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</si>
  <si>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</si>
  <si>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</si>
  <si>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</si>
  <si>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</si>
  <si>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</si>
  <si>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</si>
  <si>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</si>
  <si>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</si>
  <si>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</si>
  <si>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</si>
  <si>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</si>
  <si>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</si>
  <si>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</si>
  <si>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</si>
  <si>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</si>
  <si>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</si>
  <si>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</si>
  <si>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</si>
  <si>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</si>
  <si>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</si>
  <si>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</si>
  <si>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</si>
  <si>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</si>
  <si>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</si>
  <si>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</si>
  <si>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</si>
  <si>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</si>
  <si>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</si>
  <si>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</si>
  <si>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</si>
  <si>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</si>
  <si>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</si>
  <si>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</si>
  <si>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</si>
  <si>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</si>
  <si>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</si>
  <si>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</si>
  <si>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</si>
  <si>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</si>
  <si>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</si>
  <si>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</si>
  <si>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</si>
  <si>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</si>
  <si>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</si>
  <si>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</si>
  <si>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</si>
  <si>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</si>
  <si>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</si>
  <si>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</si>
  <si>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</si>
  <si>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</si>
  <si>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</si>
  <si>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</si>
  <si>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</si>
  <si>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</si>
  <si>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</si>
  <si>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</si>
  <si>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</si>
  <si>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</si>
  <si>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</si>
  <si>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</si>
  <si>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</si>
  <si>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</si>
  <si>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</si>
  <si>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</si>
  <si>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</si>
  <si>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</si>
  <si>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</si>
  <si>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</si>
  <si>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</si>
  <si>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</si>
  <si>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</si>
  <si>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</si>
  <si>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</si>
  <si>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</si>
  <si>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</si>
  <si>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</si>
  <si>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</si>
  <si>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</si>
  <si>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</si>
  <si>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</si>
  <si>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</si>
  <si>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</si>
  <si>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</si>
  <si>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</si>
  <si>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</si>
  <si>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</si>
  <si>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</si>
  <si>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</si>
  <si>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</si>
  <si>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</si>
  <si>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</si>
  <si>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</si>
  <si>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</si>
  <si>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</si>
  <si>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</si>
  <si>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</si>
  <si>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</si>
  <si>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</si>
  <si>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</si>
  <si>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</si>
  <si>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</si>
  <si>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</si>
  <si>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</si>
  <si>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</si>
  <si>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</si>
  <si>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</si>
  <si>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</si>
  <si>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</si>
  <si>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</si>
  <si>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</si>
  <si>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</si>
  <si>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</si>
  <si>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</si>
  <si>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</si>
  <si>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</si>
  <si>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</si>
  <si>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</si>
  <si>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</si>
  <si>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</si>
  <si>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</si>
  <si>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</si>
  <si>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</si>
  <si>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</si>
  <si>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</si>
  <si>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</si>
  <si>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</si>
  <si>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</si>
  <si>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</si>
  <si>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</si>
  <si>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</si>
  <si>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</si>
  <si>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</si>
  <si>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</si>
  <si>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</si>
  <si>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</si>
  <si>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</si>
  <si>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</si>
  <si>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</si>
  <si>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</si>
  <si>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</si>
  <si>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</si>
  <si>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</si>
  <si>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</si>
  <si>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</si>
  <si>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</si>
  <si>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</si>
  <si>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</si>
  <si>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</si>
  <si>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</si>
  <si>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</si>
  <si>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</si>
  <si>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</si>
  <si>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</si>
  <si>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</si>
  <si>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</si>
  <si>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</si>
  <si>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</si>
  <si>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</si>
  <si>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</si>
  <si>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</si>
  <si>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</si>
  <si>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</si>
  <si>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</si>
  <si>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</si>
  <si>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</si>
  <si>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</si>
  <si>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</si>
  <si>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</si>
  <si>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</si>
  <si>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</si>
  <si>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</si>
  <si>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</si>
  <si>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</si>
  <si>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</si>
  <si>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</si>
  <si>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</si>
  <si>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</si>
  <si>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</si>
  <si>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</si>
  <si>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</si>
  <si>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</si>
  <si>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</si>
  <si>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</si>
  <si>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</si>
  <si>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</si>
  <si>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</si>
  <si>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</si>
  <si>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</si>
  <si>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</si>
  <si>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</si>
  <si>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</si>
  <si>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</si>
  <si>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</si>
  <si>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</si>
  <si>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</si>
  <si>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</si>
  <si>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</si>
  <si>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</si>
  <si>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</si>
  <si>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</si>
  <si>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</si>
  <si>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</si>
  <si>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</si>
  <si>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</si>
  <si>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</si>
  <si>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</si>
  <si>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</si>
  <si>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</si>
  <si>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</si>
  <si>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</si>
  <si>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</si>
  <si>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</si>
  <si>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</si>
  <si>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</si>
  <si>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</si>
  <si>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</si>
  <si>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</si>
  <si>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</si>
  <si>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</si>
  <si>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</si>
  <si>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</si>
  <si>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</si>
  <si>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</si>
  <si>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</si>
  <si>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</si>
  <si>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</si>
  <si>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</si>
  <si>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</si>
  <si>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</si>
  <si>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</si>
  <si>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</si>
  <si>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</si>
  <si>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</si>
  <si>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</si>
  <si>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</si>
  <si>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</si>
  <si>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</si>
  <si>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</si>
  <si>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</si>
  <si>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</si>
  <si>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</si>
  <si>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</si>
  <si>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</si>
  <si>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</si>
  <si>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</si>
  <si>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</si>
  <si>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</si>
  <si>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</si>
  <si>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</si>
  <si>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</si>
  <si>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</si>
  <si>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</si>
  <si>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</si>
  <si>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</si>
  <si>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</si>
  <si>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</si>
  <si>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</si>
  <si>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</si>
  <si>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</si>
  <si>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</si>
  <si>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</si>
  <si>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</si>
  <si>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</si>
  <si>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</si>
  <si>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</si>
  <si>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</si>
  <si>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</si>
  <si>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</si>
  <si>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</si>
  <si>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</si>
  <si>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</si>
  <si>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</si>
  <si>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</si>
  <si>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</si>
  <si>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</si>
  <si>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</si>
  <si>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</si>
  <si>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</si>
  <si>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</si>
  <si>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</si>
  <si>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</si>
  <si>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</si>
  <si>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</si>
  <si>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</si>
  <si>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</si>
  <si>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</si>
  <si>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</si>
  <si>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</si>
  <si>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</si>
  <si>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</si>
  <si>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</si>
  <si>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</si>
  <si>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</si>
  <si>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</si>
  <si>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</si>
  <si>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</si>
  <si>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</si>
  <si>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</si>
  <si>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</si>
  <si>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</si>
  <si>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</si>
  <si>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</si>
  <si>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</si>
  <si>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</si>
  <si>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</si>
  <si>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</si>
  <si>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</si>
  <si>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</si>
  <si>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</si>
  <si>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</si>
  <si>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</si>
  <si>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</si>
  <si>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</si>
  <si>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</si>
  <si>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</si>
  <si>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</si>
  <si>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</si>
  <si>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</si>
  <si>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</si>
  <si>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</si>
  <si>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</si>
  <si>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</si>
  <si>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</si>
  <si>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</si>
  <si>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</si>
  <si>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</si>
  <si>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</si>
  <si>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</si>
  <si>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</si>
  <si>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</si>
  <si>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</si>
  <si>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</si>
  <si>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</si>
  <si>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</si>
  <si>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</si>
  <si>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</si>
  <si>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</si>
  <si>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</si>
  <si>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</si>
  <si>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</si>
  <si>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</si>
  <si>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</si>
  <si>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</si>
  <si>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</si>
  <si>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</si>
  <si>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</si>
  <si>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</si>
  <si>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</si>
  <si>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</si>
  <si>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</si>
  <si>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</si>
  <si>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</si>
  <si>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</si>
  <si>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</si>
  <si>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</si>
  <si>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</si>
  <si>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</si>
  <si>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</si>
  <si>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</si>
  <si>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</si>
  <si>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</si>
  <si>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</si>
  <si>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</si>
  <si>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</si>
  <si>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</si>
  <si>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</si>
  <si>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</si>
  <si>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</si>
  <si>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</si>
  <si>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</si>
  <si>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</si>
  <si>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</si>
  <si>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</si>
  <si>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</si>
  <si>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</si>
  <si>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</si>
  <si>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</si>
  <si>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</si>
  <si>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</si>
  <si>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</si>
  <si>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</si>
  <si>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</si>
  <si>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</si>
  <si>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</si>
  <si>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</si>
  <si>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</si>
  <si>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</si>
  <si>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</si>
  <si>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</si>
  <si>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</si>
  <si>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</si>
  <si>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</si>
  <si>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</si>
  <si>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</si>
  <si>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</si>
  <si>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</si>
  <si>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</si>
  <si>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</si>
  <si>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</si>
  <si>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</si>
  <si>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</si>
  <si>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</si>
  <si>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</si>
  <si>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</si>
  <si>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</si>
  <si>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</si>
  <si>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</si>
  <si>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</si>
  <si>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</si>
  <si>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</si>
  <si>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</si>
  <si>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</si>
  <si>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</si>
  <si>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</si>
  <si>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</si>
  <si>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</si>
  <si>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</si>
  <si>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</si>
  <si>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</si>
  <si>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</si>
  <si>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</si>
  <si>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</si>
  <si>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</si>
  <si>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</si>
  <si>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</si>
  <si>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</si>
  <si>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</si>
  <si>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</si>
  <si>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</si>
  <si>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2018Q4</t>
  </si>
  <si>
    <t>2018Q3</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</si>
  <si>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</si>
  <si>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</si>
  <si>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</si>
  <si>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</si>
  <si>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</si>
  <si>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</si>
  <si>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</si>
  <si>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</si>
  <si>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</si>
  <si>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</si>
  <si>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</si>
  <si>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</si>
  <si>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</si>
  <si>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</si>
  <si>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</si>
  <si>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</si>
  <si>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</si>
  <si>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</si>
  <si>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</si>
  <si>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</si>
  <si>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</si>
  <si>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</si>
  <si>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</si>
  <si>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</si>
  <si>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</si>
  <si>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</si>
  <si>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</si>
  <si>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</si>
  <si>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</si>
  <si>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Loan by ranking (1st lien)</t>
  </si>
  <si>
    <t>Residential vs Commercial</t>
  </si>
  <si>
    <t>From 2. quater of 2019, Private Rental will be a part of Residential insted of Commercialto align with thew reporting from other Danish
 mortage issuers.</t>
  </si>
  <si>
    <t>RD loans are not always 1. lien but in Denmark any lien is entitled to request a forecluse why RD reports all loans as 1. liens.</t>
  </si>
  <si>
    <t>DKKbn</t>
  </si>
  <si>
    <t>Capital Centre T</t>
  </si>
  <si>
    <t>Data per 30 June 2019</t>
  </si>
  <si>
    <t>Q2 2019</t>
  </si>
  <si>
    <t>End Q2 2019</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</si>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</sst>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 fontId="28"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2" fontId="2" fillId="0" borderId="0" xfId="0" quotePrefix="1"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4"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8" fillId="4" borderId="0" xfId="0" applyFont="1" applyFill="1" applyAlignment="1">
      <alignment horizontal="left" vertical="center"/>
    </xf>
    <xf numFmtId="0" fontId="68" fillId="9" borderId="0" xfId="0" applyFont="1" applyFill="1" applyAlignment="1">
      <alignment horizontal="center" vertical="center" wrapText="1"/>
    </xf>
    <xf numFmtId="0" fontId="65" fillId="4"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629636</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zoomScale="80" zoomScaleNormal="80" workbookViewId="0"/>
  </sheetViews>
  <sheetFormatPr defaultRowHeight="15" x14ac:dyDescent="0.25"/>
  <cols>
    <col min="2" max="7" width="12.42578125" customWidth="1"/>
    <col min="8" max="8" width="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5" t="s">
        <v>1303</v>
      </c>
      <c r="F6" s="405"/>
      <c r="G6" s="405"/>
      <c r="H6" s="6"/>
      <c r="I6" s="6"/>
      <c r="J6" s="7"/>
    </row>
    <row r="7" spans="2:10" ht="26.25" x14ac:dyDescent="0.25">
      <c r="B7" s="5"/>
      <c r="C7" s="6"/>
      <c r="D7" s="6"/>
      <c r="E7" s="6"/>
      <c r="F7" s="10" t="s">
        <v>543</v>
      </c>
      <c r="G7" s="6"/>
      <c r="H7" s="6"/>
      <c r="I7" s="6"/>
      <c r="J7" s="7"/>
    </row>
    <row r="8" spans="2:10" ht="26.25" x14ac:dyDescent="0.25">
      <c r="B8" s="5"/>
      <c r="C8" s="6"/>
      <c r="D8" s="6"/>
      <c r="E8" s="6"/>
      <c r="F8" s="10" t="s">
        <v>1753</v>
      </c>
      <c r="G8" s="6"/>
      <c r="H8" s="6"/>
      <c r="I8" s="6"/>
      <c r="J8" s="7"/>
    </row>
    <row r="9" spans="2:10" ht="21" x14ac:dyDescent="0.35">
      <c r="B9" s="5"/>
      <c r="C9" s="6"/>
      <c r="D9" s="6"/>
      <c r="E9" s="6"/>
      <c r="F9" s="11" t="s">
        <v>1763</v>
      </c>
      <c r="G9" s="6"/>
      <c r="H9" s="384">
        <v>43685</v>
      </c>
      <c r="I9" s="6"/>
      <c r="J9" s="7"/>
    </row>
    <row r="10" spans="2:10" ht="21" x14ac:dyDescent="0.35">
      <c r="B10" s="5"/>
      <c r="C10" s="6"/>
      <c r="D10" s="6"/>
      <c r="E10" s="6"/>
      <c r="F10" s="11" t="s">
        <v>1764</v>
      </c>
      <c r="G10" s="6"/>
      <c r="H10" s="384">
        <v>43646</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8" t="s">
        <v>15</v>
      </c>
      <c r="E24" s="409" t="s">
        <v>16</v>
      </c>
      <c r="F24" s="409"/>
      <c r="G24" s="409"/>
      <c r="H24" s="409"/>
      <c r="I24" s="6"/>
      <c r="J24" s="7"/>
    </row>
    <row r="25" spans="2:10" x14ac:dyDescent="0.25">
      <c r="B25" s="5"/>
      <c r="C25" s="6"/>
      <c r="D25" s="6"/>
      <c r="H25" s="6"/>
      <c r="I25" s="6"/>
      <c r="J25" s="7"/>
    </row>
    <row r="26" spans="2:10" x14ac:dyDescent="0.25">
      <c r="B26" s="5"/>
      <c r="C26" s="6"/>
      <c r="D26" s="408" t="s">
        <v>17</v>
      </c>
      <c r="E26" s="409"/>
      <c r="F26" s="409"/>
      <c r="G26" s="409"/>
      <c r="H26" s="409"/>
      <c r="I26" s="6"/>
      <c r="J26" s="7"/>
    </row>
    <row r="27" spans="2:10" x14ac:dyDescent="0.25">
      <c r="B27" s="5"/>
      <c r="C27" s="6"/>
      <c r="D27" s="14"/>
      <c r="E27" s="14"/>
      <c r="F27" s="14"/>
      <c r="G27" s="14"/>
      <c r="H27" s="14"/>
      <c r="I27" s="6"/>
      <c r="J27" s="7"/>
    </row>
    <row r="28" spans="2:10" x14ac:dyDescent="0.25">
      <c r="B28" s="5"/>
      <c r="C28" s="6"/>
      <c r="D28" s="408" t="s">
        <v>18</v>
      </c>
      <c r="E28" s="409" t="s">
        <v>16</v>
      </c>
      <c r="F28" s="409"/>
      <c r="G28" s="409"/>
      <c r="H28" s="409"/>
      <c r="I28" s="6"/>
      <c r="J28" s="7"/>
    </row>
    <row r="29" spans="2:10" x14ac:dyDescent="0.25">
      <c r="B29" s="5"/>
      <c r="C29" s="6"/>
      <c r="D29" s="14"/>
      <c r="E29" s="14"/>
      <c r="F29" s="14"/>
      <c r="G29" s="14"/>
      <c r="H29" s="14"/>
      <c r="I29" s="6"/>
      <c r="J29" s="7"/>
    </row>
    <row r="30" spans="2:10" x14ac:dyDescent="0.25">
      <c r="B30" s="5"/>
      <c r="C30" s="6"/>
      <c r="D30" s="408" t="s">
        <v>19</v>
      </c>
      <c r="E30" s="409" t="s">
        <v>16</v>
      </c>
      <c r="F30" s="409"/>
      <c r="G30" s="409"/>
      <c r="H30" s="409"/>
      <c r="I30" s="6"/>
      <c r="J30" s="7"/>
    </row>
    <row r="31" spans="2:10" x14ac:dyDescent="0.25">
      <c r="B31" s="5"/>
      <c r="C31" s="6"/>
      <c r="D31" s="14"/>
      <c r="E31" s="14"/>
      <c r="F31" s="14"/>
      <c r="G31" s="14"/>
      <c r="H31" s="14"/>
      <c r="I31" s="6"/>
      <c r="J31" s="7"/>
    </row>
    <row r="32" spans="2:10" x14ac:dyDescent="0.25">
      <c r="B32" s="5"/>
      <c r="C32" s="6"/>
      <c r="D32" s="408" t="s">
        <v>20</v>
      </c>
      <c r="E32" s="409" t="s">
        <v>16</v>
      </c>
      <c r="F32" s="409"/>
      <c r="G32" s="409"/>
      <c r="H32" s="409"/>
      <c r="I32" s="6"/>
      <c r="J32" s="7"/>
    </row>
    <row r="33" spans="2:10" x14ac:dyDescent="0.25">
      <c r="B33" s="5"/>
      <c r="C33" s="6"/>
      <c r="I33" s="6"/>
      <c r="J33" s="7"/>
    </row>
    <row r="34" spans="2:10" x14ac:dyDescent="0.25">
      <c r="B34" s="5"/>
      <c r="C34" s="6"/>
      <c r="D34" s="408" t="s">
        <v>21</v>
      </c>
      <c r="E34" s="409" t="s">
        <v>16</v>
      </c>
      <c r="F34" s="409"/>
      <c r="G34" s="409"/>
      <c r="H34" s="409"/>
      <c r="I34" s="6"/>
      <c r="J34" s="7"/>
    </row>
    <row r="35" spans="2:10" x14ac:dyDescent="0.25">
      <c r="B35" s="5"/>
      <c r="C35" s="6"/>
      <c r="D35" s="6"/>
      <c r="E35" s="6"/>
      <c r="F35" s="6"/>
      <c r="G35" s="6"/>
      <c r="H35" s="6"/>
      <c r="I35" s="6"/>
      <c r="J35" s="7"/>
    </row>
    <row r="36" spans="2:10" x14ac:dyDescent="0.25">
      <c r="B36" s="5"/>
      <c r="C36" s="6"/>
      <c r="D36" s="406" t="s">
        <v>22</v>
      </c>
      <c r="E36" s="407"/>
      <c r="F36" s="407"/>
      <c r="G36" s="407"/>
      <c r="H36" s="407"/>
      <c r="I36" s="6"/>
      <c r="J36" s="7"/>
    </row>
    <row r="37" spans="2:10" x14ac:dyDescent="0.25">
      <c r="B37" s="5"/>
      <c r="C37" s="6"/>
      <c r="D37" s="6"/>
      <c r="E37" s="6"/>
      <c r="F37" s="13"/>
      <c r="G37" s="6"/>
      <c r="H37" s="6"/>
      <c r="I37" s="6"/>
      <c r="J37" s="7"/>
    </row>
    <row r="38" spans="2:10" x14ac:dyDescent="0.25">
      <c r="B38" s="5"/>
      <c r="C38" s="6"/>
      <c r="D38" s="406" t="s">
        <v>1258</v>
      </c>
      <c r="E38" s="407"/>
      <c r="F38" s="407"/>
      <c r="G38" s="407"/>
      <c r="H38" s="407"/>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19"/>
      <c r="C5" s="419"/>
      <c r="D5" s="419"/>
      <c r="E5" s="419"/>
      <c r="F5" s="419"/>
      <c r="G5" s="419"/>
      <c r="H5" s="419"/>
      <c r="I5" s="419"/>
    </row>
    <row r="6" spans="2:9" ht="5.25" customHeight="1" x14ac:dyDescent="0.25">
      <c r="B6" s="168"/>
      <c r="C6" s="168"/>
      <c r="D6" s="168"/>
      <c r="E6" s="168"/>
      <c r="F6" s="168"/>
      <c r="G6" s="168"/>
      <c r="H6" s="168"/>
      <c r="I6" s="168"/>
    </row>
    <row r="7" spans="2:9" x14ac:dyDescent="0.25">
      <c r="B7" s="169" t="s">
        <v>1442</v>
      </c>
      <c r="C7" s="170"/>
      <c r="D7" s="170"/>
      <c r="E7" s="170"/>
      <c r="F7" s="170" t="s">
        <v>1788</v>
      </c>
      <c r="G7" s="170" t="s">
        <v>1747</v>
      </c>
      <c r="H7" s="170" t="s">
        <v>1748</v>
      </c>
      <c r="I7" s="170" t="s">
        <v>1749</v>
      </c>
    </row>
    <row r="8" spans="2:9" x14ac:dyDescent="0.25">
      <c r="B8" s="171" t="s">
        <v>1443</v>
      </c>
      <c r="F8" s="393">
        <v>489</v>
      </c>
      <c r="G8" s="394">
        <v>490</v>
      </c>
      <c r="H8" s="394">
        <v>515</v>
      </c>
      <c r="I8" s="393">
        <v>518</v>
      </c>
    </row>
    <row r="9" spans="2:9" x14ac:dyDescent="0.25">
      <c r="B9" s="172"/>
      <c r="F9" s="393">
        <v>3</v>
      </c>
      <c r="G9" s="394">
        <v>5</v>
      </c>
      <c r="H9" s="394">
        <v>7</v>
      </c>
      <c r="I9" s="393">
        <v>5</v>
      </c>
    </row>
    <row r="10" spans="2:9" x14ac:dyDescent="0.25">
      <c r="B10" s="171" t="s">
        <v>1444</v>
      </c>
      <c r="F10" s="393">
        <v>31</v>
      </c>
      <c r="G10" s="395">
        <v>30</v>
      </c>
      <c r="H10" s="395">
        <v>35</v>
      </c>
      <c r="I10" s="396">
        <v>35</v>
      </c>
    </row>
    <row r="11" spans="2:9" x14ac:dyDescent="0.25">
      <c r="B11" s="171" t="s">
        <v>1445</v>
      </c>
      <c r="C11" s="171" t="s">
        <v>100</v>
      </c>
      <c r="D11" s="171"/>
      <c r="E11" s="171"/>
      <c r="F11" s="173">
        <v>6.9000000000000006E-2</v>
      </c>
      <c r="G11" s="173">
        <v>6.6000000000000003E-2</v>
      </c>
      <c r="H11" s="173">
        <v>7.3999999999999996E-2</v>
      </c>
      <c r="I11" s="173">
        <v>7.2999999999999995E-2</v>
      </c>
    </row>
    <row r="12" spans="2:9" x14ac:dyDescent="0.25">
      <c r="B12" s="174"/>
      <c r="C12" s="175" t="s">
        <v>1446</v>
      </c>
      <c r="D12" s="175"/>
      <c r="E12" s="175"/>
      <c r="F12" s="176">
        <v>0.08</v>
      </c>
      <c r="G12" s="177">
        <v>0.08</v>
      </c>
      <c r="H12" s="177">
        <v>0.08</v>
      </c>
      <c r="I12" s="176">
        <v>0.08</v>
      </c>
    </row>
    <row r="13" spans="2:9" x14ac:dyDescent="0.25">
      <c r="B13" s="171" t="s">
        <v>1447</v>
      </c>
      <c r="F13" s="393">
        <v>458</v>
      </c>
      <c r="G13" s="393">
        <v>460</v>
      </c>
      <c r="H13" s="393">
        <v>482</v>
      </c>
      <c r="I13" s="393">
        <v>482</v>
      </c>
    </row>
    <row r="14" spans="2:9" x14ac:dyDescent="0.25">
      <c r="C14" s="171" t="s">
        <v>1448</v>
      </c>
      <c r="D14" s="171"/>
      <c r="E14" s="171"/>
      <c r="F14" s="397">
        <v>0</v>
      </c>
      <c r="G14" s="393">
        <v>0</v>
      </c>
      <c r="H14" s="393">
        <v>0</v>
      </c>
      <c r="I14" s="393">
        <v>0</v>
      </c>
    </row>
    <row r="15" spans="2:9" x14ac:dyDescent="0.25">
      <c r="B15" s="171" t="s">
        <v>1449</v>
      </c>
      <c r="F15" s="393">
        <v>1</v>
      </c>
      <c r="G15" s="393">
        <v>2</v>
      </c>
      <c r="H15" s="393">
        <v>4</v>
      </c>
      <c r="I15" s="393">
        <v>4</v>
      </c>
    </row>
    <row r="16" spans="2:9" x14ac:dyDescent="0.25">
      <c r="B16" s="171" t="s">
        <v>1450</v>
      </c>
      <c r="F16" s="393">
        <v>0</v>
      </c>
      <c r="G16" s="393">
        <v>0</v>
      </c>
      <c r="H16" s="393">
        <v>0</v>
      </c>
      <c r="I16" s="393">
        <v>0</v>
      </c>
    </row>
    <row r="17" spans="1:9" x14ac:dyDescent="0.25">
      <c r="A17" s="178"/>
      <c r="B17" s="179" t="s">
        <v>1451</v>
      </c>
      <c r="C17" s="178"/>
      <c r="F17" s="393">
        <v>0</v>
      </c>
      <c r="G17" s="393">
        <v>0</v>
      </c>
      <c r="H17" s="393">
        <v>0</v>
      </c>
      <c r="I17" s="393">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28</v>
      </c>
      <c r="G19" s="362">
        <v>27</v>
      </c>
      <c r="H19" s="362">
        <v>29</v>
      </c>
      <c r="I19" s="362">
        <v>29</v>
      </c>
    </row>
    <row r="20" spans="1:9" x14ac:dyDescent="0.25">
      <c r="A20" s="178"/>
      <c r="B20" s="179" t="s">
        <v>1454</v>
      </c>
      <c r="C20" s="178"/>
      <c r="D20" s="180"/>
      <c r="E20" s="180"/>
      <c r="F20" s="362">
        <v>29</v>
      </c>
      <c r="G20" s="362">
        <v>29</v>
      </c>
      <c r="H20" s="362">
        <v>33</v>
      </c>
      <c r="I20" s="362">
        <v>33</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1788</v>
      </c>
      <c r="G26" s="170" t="s">
        <v>1747</v>
      </c>
      <c r="H26" s="170" t="s">
        <v>1748</v>
      </c>
      <c r="I26" s="170" t="s">
        <v>1749</v>
      </c>
    </row>
    <row r="27" spans="1:9" x14ac:dyDescent="0.25">
      <c r="B27" s="171" t="s">
        <v>1447</v>
      </c>
      <c r="F27" s="349">
        <v>458</v>
      </c>
      <c r="G27" s="350">
        <v>460</v>
      </c>
      <c r="H27" s="350">
        <v>482</v>
      </c>
      <c r="I27" s="349">
        <v>482</v>
      </c>
    </row>
    <row r="28" spans="1:9" x14ac:dyDescent="0.25">
      <c r="B28" s="171" t="s">
        <v>1457</v>
      </c>
      <c r="F28" s="349">
        <v>471</v>
      </c>
      <c r="G28" s="350">
        <v>472</v>
      </c>
      <c r="H28" s="350">
        <v>491</v>
      </c>
      <c r="I28" s="349">
        <v>491</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8">
        <v>102</v>
      </c>
      <c r="G30" s="398">
        <v>58</v>
      </c>
      <c r="H30" s="398">
        <v>143</v>
      </c>
      <c r="I30" s="398">
        <v>143</v>
      </c>
    </row>
    <row r="31" spans="1:9" x14ac:dyDescent="0.25">
      <c r="B31" s="178"/>
      <c r="C31" s="179" t="s">
        <v>1460</v>
      </c>
      <c r="D31" s="179"/>
      <c r="E31" s="179"/>
      <c r="F31" s="399" t="s">
        <v>1677</v>
      </c>
      <c r="G31" s="399" t="s">
        <v>1677</v>
      </c>
      <c r="H31" s="399" t="s">
        <v>1677</v>
      </c>
      <c r="I31" s="399" t="s">
        <v>1677</v>
      </c>
    </row>
    <row r="32" spans="1:9" x14ac:dyDescent="0.25">
      <c r="B32" s="178"/>
      <c r="C32" s="179" t="s">
        <v>1461</v>
      </c>
      <c r="D32" s="179"/>
      <c r="E32" s="179"/>
      <c r="F32" s="399">
        <v>104</v>
      </c>
      <c r="G32" s="399">
        <v>126</v>
      </c>
      <c r="H32" s="399">
        <v>106</v>
      </c>
      <c r="I32" s="399">
        <v>106</v>
      </c>
    </row>
    <row r="33" spans="2:9" x14ac:dyDescent="0.25">
      <c r="B33" s="178"/>
      <c r="C33" s="179" t="s">
        <v>1462</v>
      </c>
      <c r="D33" s="179"/>
      <c r="E33" s="179"/>
      <c r="F33" s="399">
        <v>122</v>
      </c>
      <c r="G33" s="399">
        <v>100</v>
      </c>
      <c r="H33" s="399">
        <v>97</v>
      </c>
      <c r="I33" s="399">
        <v>97</v>
      </c>
    </row>
    <row r="34" spans="2:9" x14ac:dyDescent="0.25">
      <c r="B34" s="178"/>
      <c r="C34" s="179" t="s">
        <v>1463</v>
      </c>
      <c r="D34" s="179"/>
      <c r="E34" s="179"/>
      <c r="F34" s="399">
        <v>65</v>
      </c>
      <c r="G34" s="399">
        <v>91</v>
      </c>
      <c r="H34" s="399">
        <v>81</v>
      </c>
      <c r="I34" s="399">
        <v>81</v>
      </c>
    </row>
    <row r="35" spans="2:9" x14ac:dyDescent="0.25">
      <c r="B35" s="178"/>
      <c r="C35" s="179" t="s">
        <v>1464</v>
      </c>
      <c r="D35" s="179"/>
      <c r="E35" s="179"/>
      <c r="F35" s="399">
        <v>52</v>
      </c>
      <c r="G35" s="399">
        <v>51</v>
      </c>
      <c r="H35" s="399">
        <v>42</v>
      </c>
      <c r="I35" s="399">
        <v>42</v>
      </c>
    </row>
    <row r="36" spans="2:9" x14ac:dyDescent="0.25">
      <c r="B36" s="178"/>
      <c r="C36" s="179" t="s">
        <v>1465</v>
      </c>
      <c r="D36" s="179"/>
      <c r="E36" s="179"/>
      <c r="F36" s="398">
        <v>12</v>
      </c>
      <c r="G36" s="398">
        <v>32</v>
      </c>
      <c r="H36" s="398">
        <v>13</v>
      </c>
      <c r="I36" s="398">
        <v>13</v>
      </c>
    </row>
    <row r="37" spans="2:9" x14ac:dyDescent="0.25">
      <c r="B37" s="178"/>
      <c r="C37" s="179" t="s">
        <v>1466</v>
      </c>
      <c r="D37" s="179"/>
      <c r="E37" s="179"/>
      <c r="F37" s="353" t="s">
        <v>1677</v>
      </c>
      <c r="G37" s="353">
        <v>0</v>
      </c>
      <c r="H37" s="353" t="s">
        <v>1677</v>
      </c>
      <c r="I37" s="353" t="s">
        <v>1677</v>
      </c>
    </row>
    <row r="38" spans="2:9" x14ac:dyDescent="0.25">
      <c r="B38" s="178"/>
      <c r="C38" s="179" t="s">
        <v>1467</v>
      </c>
      <c r="D38" s="179"/>
      <c r="E38" s="179"/>
      <c r="F38" s="353" t="s">
        <v>1677</v>
      </c>
      <c r="G38" s="353" t="s">
        <v>1677</v>
      </c>
      <c r="H38" s="353" t="s">
        <v>1677</v>
      </c>
      <c r="I38" s="353" t="s">
        <v>1677</v>
      </c>
    </row>
    <row r="39" spans="2:9" x14ac:dyDescent="0.25">
      <c r="B39" s="179" t="s">
        <v>1468</v>
      </c>
      <c r="C39" s="179" t="s">
        <v>1469</v>
      </c>
      <c r="D39" s="179"/>
      <c r="E39" s="179"/>
      <c r="F39" s="354">
        <v>0.79</v>
      </c>
      <c r="G39" s="354">
        <v>0.79</v>
      </c>
      <c r="H39" s="354">
        <v>0.78</v>
      </c>
      <c r="I39" s="354">
        <v>0.78</v>
      </c>
    </row>
    <row r="40" spans="2:9" x14ac:dyDescent="0.25">
      <c r="B40" s="178"/>
      <c r="C40" s="179" t="s">
        <v>1470</v>
      </c>
      <c r="D40" s="179"/>
      <c r="E40" s="179"/>
      <c r="F40" s="354">
        <v>0.21</v>
      </c>
      <c r="G40" s="354">
        <v>0.21</v>
      </c>
      <c r="H40" s="354">
        <v>0.22</v>
      </c>
      <c r="I40" s="354">
        <v>0.22</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0.75</v>
      </c>
      <c r="G42" s="354">
        <v>0.75</v>
      </c>
      <c r="H42" s="354">
        <v>0.76</v>
      </c>
      <c r="I42" s="354">
        <v>0.76</v>
      </c>
    </row>
    <row r="43" spans="2:9" x14ac:dyDescent="0.25">
      <c r="B43" s="178"/>
      <c r="C43" s="179" t="s">
        <v>1474</v>
      </c>
      <c r="D43" s="179"/>
      <c r="E43" s="179"/>
      <c r="F43" s="354">
        <v>0.25</v>
      </c>
      <c r="G43" s="354">
        <v>0.25</v>
      </c>
      <c r="H43" s="354">
        <v>0.24</v>
      </c>
      <c r="I43" s="354">
        <v>0.24</v>
      </c>
    </row>
    <row r="44" spans="2:9" x14ac:dyDescent="0.25">
      <c r="B44" s="178"/>
      <c r="C44" s="179" t="s">
        <v>1475</v>
      </c>
      <c r="D44" s="179"/>
      <c r="E44" s="179"/>
      <c r="F44" s="354" t="s">
        <v>1677</v>
      </c>
      <c r="G44" s="354" t="s">
        <v>1677</v>
      </c>
      <c r="H44" s="354" t="s">
        <v>1677</v>
      </c>
      <c r="I44" s="354" t="s">
        <v>1677</v>
      </c>
    </row>
    <row r="45" spans="2:9" x14ac:dyDescent="0.25">
      <c r="B45" s="179" t="s">
        <v>1476</v>
      </c>
      <c r="C45" s="179" t="s">
        <v>179</v>
      </c>
      <c r="D45" s="179"/>
      <c r="E45" s="179"/>
      <c r="F45" s="356">
        <v>0.94</v>
      </c>
      <c r="G45" s="356">
        <v>0.93</v>
      </c>
      <c r="H45" s="356">
        <v>0.94</v>
      </c>
      <c r="I45" s="356">
        <v>0.94</v>
      </c>
    </row>
    <row r="46" spans="2:9" x14ac:dyDescent="0.25">
      <c r="B46" s="178"/>
      <c r="C46" s="179" t="s">
        <v>166</v>
      </c>
      <c r="D46" s="179"/>
      <c r="E46" s="179"/>
      <c r="F46" s="356">
        <v>0.01</v>
      </c>
      <c r="G46" s="356">
        <v>0.02</v>
      </c>
      <c r="H46" s="356">
        <v>0.03</v>
      </c>
      <c r="I46" s="356">
        <v>0.03</v>
      </c>
    </row>
    <row r="47" spans="2:9" x14ac:dyDescent="0.25">
      <c r="B47" s="178"/>
      <c r="C47" s="179" t="s">
        <v>185</v>
      </c>
      <c r="D47" s="179"/>
      <c r="E47" s="179"/>
      <c r="F47" s="357">
        <v>0.03</v>
      </c>
      <c r="G47" s="357">
        <v>0.03</v>
      </c>
      <c r="H47" s="357">
        <v>0.03</v>
      </c>
      <c r="I47" s="357">
        <v>0.03</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v>0.01</v>
      </c>
      <c r="G49" s="357">
        <v>0.01</v>
      </c>
      <c r="H49" s="357">
        <v>0.01</v>
      </c>
      <c r="I49" s="357">
        <v>0.01</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1488</v>
      </c>
      <c r="G57" s="191" t="s">
        <v>1488</v>
      </c>
      <c r="H57" s="191" t="s">
        <v>1488</v>
      </c>
      <c r="I57" s="190" t="s">
        <v>1488</v>
      </c>
    </row>
    <row r="58" spans="2:11" x14ac:dyDescent="0.25">
      <c r="C58" s="171"/>
      <c r="D58" s="171"/>
      <c r="E58" s="171"/>
      <c r="F58" s="190" t="s">
        <v>1487</v>
      </c>
      <c r="G58" s="191" t="s">
        <v>1487</v>
      </c>
      <c r="H58" s="191" t="s">
        <v>1487</v>
      </c>
      <c r="I58" s="190" t="s">
        <v>1487</v>
      </c>
    </row>
    <row r="59" spans="2:11" ht="27" customHeight="1" x14ac:dyDescent="0.25">
      <c r="B59" s="420" t="s">
        <v>1484</v>
      </c>
      <c r="C59" s="420"/>
      <c r="D59" s="420"/>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91">
        <v>8.62670813619442</v>
      </c>
      <c r="D64" s="390">
        <v>2.6561608793668912</v>
      </c>
      <c r="E64" s="194"/>
      <c r="F64" s="194"/>
      <c r="G64" s="194"/>
      <c r="H64" s="194"/>
      <c r="I64" s="194"/>
      <c r="J64" s="194"/>
      <c r="K64" s="194"/>
    </row>
    <row r="65" spans="2:11" x14ac:dyDescent="0.25">
      <c r="B65" s="194" t="s">
        <v>1498</v>
      </c>
      <c r="C65" s="391">
        <v>16.897602436270535</v>
      </c>
      <c r="D65" s="390">
        <v>0.94210513815942021</v>
      </c>
      <c r="E65" s="194"/>
      <c r="F65" s="194"/>
      <c r="G65" s="194"/>
      <c r="H65" s="194"/>
      <c r="I65" s="194"/>
      <c r="J65" s="194"/>
      <c r="K65" s="194"/>
    </row>
    <row r="66" spans="2:11" x14ac:dyDescent="0.25">
      <c r="B66" s="194" t="s">
        <v>1499</v>
      </c>
      <c r="C66" s="391">
        <v>2.2766629907183278</v>
      </c>
      <c r="D66" s="390">
        <v>2.4475257839604827E-2</v>
      </c>
      <c r="E66" s="194"/>
      <c r="F66" s="194"/>
      <c r="G66" s="194"/>
      <c r="H66" s="194"/>
      <c r="I66" s="194"/>
      <c r="J66" s="194"/>
      <c r="K66" s="194"/>
    </row>
    <row r="67" spans="2:11" x14ac:dyDescent="0.25">
      <c r="B67" s="194" t="s">
        <v>100</v>
      </c>
      <c r="C67" s="391">
        <v>27.801258725292893</v>
      </c>
      <c r="D67" s="390">
        <v>3.6227412753659163</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90">
        <v>3.6711534245300697</v>
      </c>
      <c r="D71" s="390">
        <v>2.5846807891500001E-8</v>
      </c>
      <c r="E71" s="194"/>
      <c r="F71" s="194"/>
      <c r="G71" s="194"/>
      <c r="H71" s="194"/>
      <c r="I71" s="194"/>
      <c r="J71" s="194"/>
      <c r="K71" s="194"/>
    </row>
    <row r="72" spans="2:11" x14ac:dyDescent="0.25">
      <c r="B72" s="194" t="s">
        <v>1503</v>
      </c>
      <c r="C72" s="392"/>
      <c r="D72" s="390"/>
      <c r="E72" s="194"/>
      <c r="F72" s="194"/>
      <c r="G72" s="194"/>
      <c r="H72" s="194"/>
      <c r="I72" s="194"/>
      <c r="J72" s="194"/>
      <c r="K72" s="194"/>
    </row>
    <row r="73" spans="2:11" x14ac:dyDescent="0.25">
      <c r="B73" s="194" t="s">
        <v>1504</v>
      </c>
      <c r="C73" s="392">
        <v>24.130105300762825</v>
      </c>
      <c r="D73" s="390">
        <v>3.6227412495191085</v>
      </c>
      <c r="E73" s="194"/>
      <c r="F73" s="194"/>
      <c r="G73" s="194"/>
      <c r="H73" s="194"/>
      <c r="I73" s="194"/>
      <c r="J73" s="194"/>
      <c r="K73" s="194"/>
    </row>
    <row r="74" spans="2:11" x14ac:dyDescent="0.25">
      <c r="B74" s="197" t="s">
        <v>1505</v>
      </c>
      <c r="C74" s="392"/>
      <c r="D74" s="390"/>
      <c r="E74" s="194"/>
      <c r="F74" s="194"/>
      <c r="G74" s="194"/>
      <c r="H74" s="194"/>
      <c r="I74" s="194"/>
      <c r="J74" s="194"/>
      <c r="K74" s="194"/>
    </row>
    <row r="75" spans="2:11" x14ac:dyDescent="0.25">
      <c r="B75" s="194" t="s">
        <v>100</v>
      </c>
      <c r="C75" s="392">
        <v>27.801258725292893</v>
      </c>
      <c r="D75" s="390">
        <v>3.6227412753659163</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90">
        <v>3.0236302599770637</v>
      </c>
      <c r="D79" s="390">
        <v>0.64752316455300596</v>
      </c>
      <c r="E79" s="390"/>
      <c r="F79" s="390">
        <v>3.6711534245300697</v>
      </c>
    </row>
    <row r="80" spans="2:11" x14ac:dyDescent="0.25">
      <c r="B80" s="194" t="s">
        <v>1503</v>
      </c>
      <c r="C80" s="392"/>
      <c r="D80" s="390"/>
      <c r="E80" s="390"/>
      <c r="F80" s="390"/>
    </row>
    <row r="81" spans="2:11" x14ac:dyDescent="0.25">
      <c r="B81" s="194" t="s">
        <v>1504</v>
      </c>
      <c r="C81" s="392">
        <v>8.2592387555842492</v>
      </c>
      <c r="D81" s="390">
        <v>17.192184409876951</v>
      </c>
      <c r="E81" s="390">
        <v>2.3011382485579328</v>
      </c>
      <c r="F81" s="390">
        <v>27.75256141401913</v>
      </c>
    </row>
    <row r="82" spans="2:11" ht="15" customHeight="1" x14ac:dyDescent="0.25">
      <c r="B82" s="197" t="s">
        <v>1505</v>
      </c>
      <c r="C82" s="392"/>
      <c r="D82" s="390"/>
      <c r="E82" s="390"/>
      <c r="F82" s="390"/>
    </row>
    <row r="83" spans="2:11" x14ac:dyDescent="0.25">
      <c r="B83" s="194" t="s">
        <v>100</v>
      </c>
      <c r="C83" s="392">
        <v>11.282869015561312</v>
      </c>
      <c r="D83" s="390">
        <v>17.839707574429958</v>
      </c>
      <c r="E83" s="390">
        <v>2.3011382485579328</v>
      </c>
      <c r="F83" s="390">
        <v>31.423714838549198</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21" t="s">
        <v>1509</v>
      </c>
      <c r="C86" s="422"/>
      <c r="D86" s="422"/>
      <c r="E86" s="423"/>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c r="D97" s="178"/>
    </row>
    <row r="98" spans="2:6" x14ac:dyDescent="0.25">
      <c r="B98" s="197" t="s">
        <v>1499</v>
      </c>
      <c r="C98" s="202"/>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16" t="s">
        <v>1514</v>
      </c>
      <c r="C103" s="416"/>
      <c r="D103" s="416"/>
      <c r="E103" s="416"/>
      <c r="F103" s="416"/>
    </row>
    <row r="104" spans="2:6" ht="18" x14ac:dyDescent="0.25">
      <c r="B104" s="192"/>
      <c r="C104" s="203"/>
      <c r="D104" s="204"/>
      <c r="E104" s="204"/>
      <c r="F104" s="204"/>
    </row>
    <row r="105" spans="2:6" x14ac:dyDescent="0.25">
      <c r="B105" s="205" t="s">
        <v>1515</v>
      </c>
      <c r="C105" s="206">
        <v>458</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16" t="s">
        <v>1523</v>
      </c>
      <c r="C115" s="416"/>
      <c r="D115" s="416"/>
      <c r="E115" s="416"/>
      <c r="F115" s="416"/>
    </row>
    <row r="116" spans="2:6" ht="18" x14ac:dyDescent="0.25">
      <c r="B116" s="192"/>
      <c r="C116" s="417" t="s">
        <v>1524</v>
      </c>
      <c r="D116" s="417"/>
      <c r="E116" s="417"/>
      <c r="F116" s="417"/>
    </row>
    <row r="117" spans="2:6" x14ac:dyDescent="0.25">
      <c r="B117" s="209" t="s">
        <v>1525</v>
      </c>
      <c r="C117" s="414"/>
      <c r="D117" s="414"/>
      <c r="E117" s="414"/>
      <c r="F117" s="414"/>
    </row>
    <row r="118" spans="2:6" x14ac:dyDescent="0.25">
      <c r="B118" s="209"/>
      <c r="C118" s="210"/>
      <c r="D118" s="210"/>
      <c r="E118" s="210"/>
      <c r="F118" s="210"/>
    </row>
    <row r="119" spans="2:6" x14ac:dyDescent="0.25">
      <c r="B119" s="211" t="s">
        <v>1526</v>
      </c>
      <c r="C119" s="415"/>
      <c r="D119" s="415"/>
      <c r="E119" s="415"/>
      <c r="F119" s="415"/>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16" t="s">
        <v>1528</v>
      </c>
      <c r="C124" s="416"/>
      <c r="D124" s="416"/>
      <c r="E124" s="416"/>
      <c r="F124" s="416"/>
    </row>
    <row r="125" spans="2:6" ht="18" x14ac:dyDescent="0.25">
      <c r="B125" s="192"/>
      <c r="C125" s="417" t="s">
        <v>1524</v>
      </c>
      <c r="D125" s="417"/>
      <c r="E125" s="417"/>
      <c r="F125" s="417"/>
    </row>
    <row r="126" spans="2:6" x14ac:dyDescent="0.25">
      <c r="B126" s="214"/>
      <c r="C126" s="418" t="s">
        <v>1529</v>
      </c>
      <c r="D126" s="418"/>
      <c r="E126" s="418" t="s">
        <v>1530</v>
      </c>
      <c r="F126" s="418"/>
    </row>
    <row r="127" spans="2:6" ht="30" x14ac:dyDescent="0.25">
      <c r="B127" s="215" t="s">
        <v>1531</v>
      </c>
      <c r="C127" s="414" t="s">
        <v>1750</v>
      </c>
      <c r="D127" s="414"/>
      <c r="E127" s="414"/>
      <c r="F127" s="414"/>
    </row>
    <row r="128" spans="2:6" x14ac:dyDescent="0.25">
      <c r="B128" s="209" t="s">
        <v>1532</v>
      </c>
      <c r="C128" s="414" t="s">
        <v>1750</v>
      </c>
      <c r="D128" s="414"/>
      <c r="E128" s="414"/>
      <c r="F128" s="414"/>
    </row>
    <row r="129" spans="2:9" x14ac:dyDescent="0.25">
      <c r="B129" s="211" t="s">
        <v>1533</v>
      </c>
      <c r="C129" s="415"/>
      <c r="D129" s="415"/>
      <c r="E129" s="415" t="s">
        <v>1750</v>
      </c>
      <c r="F129" s="415"/>
    </row>
    <row r="130" spans="2:9" x14ac:dyDescent="0.25">
      <c r="B130" s="216" t="s">
        <v>1534</v>
      </c>
    </row>
    <row r="131" spans="2:9" x14ac:dyDescent="0.25">
      <c r="I131" s="167" t="s">
        <v>1440</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1784</v>
      </c>
      <c r="K4" s="217" t="s">
        <v>1535</v>
      </c>
      <c r="L4" s="218">
        <v>43646</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199975</v>
      </c>
      <c r="D11" s="228">
        <v>17632</v>
      </c>
      <c r="E11" s="228">
        <v>1858</v>
      </c>
      <c r="F11" s="228">
        <v>1308</v>
      </c>
      <c r="G11" s="228">
        <v>11311</v>
      </c>
      <c r="H11" s="228">
        <v>906</v>
      </c>
      <c r="I11" s="228">
        <v>6522</v>
      </c>
      <c r="J11" s="228">
        <v>10002</v>
      </c>
      <c r="K11" s="228">
        <v>461</v>
      </c>
      <c r="L11" s="228">
        <v>295</v>
      </c>
      <c r="M11" s="229">
        <v>250270</v>
      </c>
    </row>
    <row r="12" spans="1:13" x14ac:dyDescent="0.25">
      <c r="A12" s="178"/>
      <c r="B12" s="230" t="s">
        <v>1546</v>
      </c>
      <c r="C12" s="360">
        <v>79.903703999680346</v>
      </c>
      <c r="D12" s="360">
        <v>7.0451911935110081</v>
      </c>
      <c r="E12" s="360">
        <v>0.7423982099332721</v>
      </c>
      <c r="F12" s="360">
        <v>0.52263555360210978</v>
      </c>
      <c r="G12" s="360">
        <v>4.5195189195668677</v>
      </c>
      <c r="H12" s="360">
        <v>0.36200903024733289</v>
      </c>
      <c r="I12" s="360">
        <v>2.6059855356215285</v>
      </c>
      <c r="J12" s="360">
        <v>3.9964837974987013</v>
      </c>
      <c r="K12" s="360">
        <v>0.18420106285211971</v>
      </c>
      <c r="L12" s="360">
        <v>0.11787269748671436</v>
      </c>
      <c r="M12" s="360">
        <v>100</v>
      </c>
    </row>
    <row r="13" spans="1:13" x14ac:dyDescent="0.25">
      <c r="A13" s="178"/>
      <c r="B13" s="178"/>
      <c r="C13" s="402"/>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244.63</v>
      </c>
      <c r="D18" s="235">
        <v>12.87</v>
      </c>
      <c r="E18" s="235">
        <v>13.36</v>
      </c>
      <c r="F18" s="235">
        <v>9.64</v>
      </c>
      <c r="G18" s="235">
        <v>48.08</v>
      </c>
      <c r="H18" s="235">
        <v>7.86</v>
      </c>
      <c r="I18" s="235">
        <v>76.95</v>
      </c>
      <c r="J18" s="235">
        <v>35.979999999999997</v>
      </c>
      <c r="K18" s="235">
        <v>7.81</v>
      </c>
      <c r="L18" s="235">
        <v>0.61</v>
      </c>
      <c r="M18" s="236">
        <v>457.79</v>
      </c>
    </row>
    <row r="19" spans="1:14" x14ac:dyDescent="0.25">
      <c r="A19" s="178"/>
      <c r="B19" s="230" t="s">
        <v>1546</v>
      </c>
      <c r="C19" s="360">
        <v>53.437165512571262</v>
      </c>
      <c r="D19" s="360">
        <v>2.8113327071364593</v>
      </c>
      <c r="E19" s="360">
        <v>2.9183686843312433</v>
      </c>
      <c r="F19" s="360">
        <v>2.1057690207300293</v>
      </c>
      <c r="G19" s="360">
        <v>10.502632211275911</v>
      </c>
      <c r="H19" s="360">
        <v>1.7169444505122435</v>
      </c>
      <c r="I19" s="360">
        <v>16.809017234976736</v>
      </c>
      <c r="J19" s="360">
        <v>7.8594988968741122</v>
      </c>
      <c r="K19" s="360">
        <v>1.7060224120229797</v>
      </c>
      <c r="L19" s="360">
        <v>0.13324886956901635</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173.7</v>
      </c>
      <c r="D26" s="235">
        <v>108.4</v>
      </c>
      <c r="E26" s="235">
        <v>68.400000000000006</v>
      </c>
      <c r="F26" s="235">
        <v>30.4</v>
      </c>
      <c r="G26" s="235">
        <v>19.399999999999999</v>
      </c>
      <c r="H26" s="235">
        <v>57.4</v>
      </c>
      <c r="I26" s="236">
        <v>457.8</v>
      </c>
    </row>
    <row r="27" spans="1:14" x14ac:dyDescent="0.25">
      <c r="A27" s="178"/>
      <c r="B27" s="230" t="s">
        <v>1546</v>
      </c>
      <c r="C27" s="360">
        <v>37.96</v>
      </c>
      <c r="D27" s="360">
        <v>23.68</v>
      </c>
      <c r="E27" s="360">
        <v>14.94</v>
      </c>
      <c r="F27" s="360">
        <v>6.63</v>
      </c>
      <c r="G27" s="360">
        <v>4.25</v>
      </c>
      <c r="H27" s="360">
        <v>12.55</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4" t="s">
        <v>1783</v>
      </c>
      <c r="D8" s="424"/>
      <c r="E8" s="424"/>
      <c r="F8" s="424"/>
      <c r="G8" s="424"/>
      <c r="H8" s="424"/>
      <c r="I8" s="424"/>
      <c r="J8" s="424"/>
      <c r="K8" s="424"/>
      <c r="L8" s="424"/>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90.956210209830829</v>
      </c>
      <c r="D11" s="247">
        <v>77.107083451753411</v>
      </c>
      <c r="E11" s="247">
        <v>52.396707755361462</v>
      </c>
      <c r="F11" s="247">
        <v>13.735923004973234</v>
      </c>
      <c r="G11" s="247">
        <v>6.8789813368595896</v>
      </c>
      <c r="H11" s="247">
        <v>1.1382487104156156</v>
      </c>
      <c r="I11" s="247">
        <v>0.67982360049994428</v>
      </c>
      <c r="J11" s="247">
        <v>0.4658384530393076</v>
      </c>
      <c r="K11" s="247">
        <v>0.32468439275277328</v>
      </c>
      <c r="L11" s="247">
        <v>0.9439990845138484</v>
      </c>
      <c r="M11" s="178"/>
      <c r="N11" s="248"/>
    </row>
    <row r="12" spans="2:14" x14ac:dyDescent="0.25">
      <c r="B12" s="239" t="s">
        <v>1539</v>
      </c>
      <c r="C12" s="247">
        <v>5.4833644618903863</v>
      </c>
      <c r="D12" s="247">
        <v>4.5544031713921136</v>
      </c>
      <c r="E12" s="247">
        <v>2.3747129874575954</v>
      </c>
      <c r="F12" s="247">
        <v>0.32356966169742613</v>
      </c>
      <c r="G12" s="247">
        <v>8.3094931685910811E-2</v>
      </c>
      <c r="H12" s="247">
        <v>1.0612123805670537E-2</v>
      </c>
      <c r="I12" s="247">
        <v>6.507434409137593E-3</v>
      </c>
      <c r="J12" s="247">
        <v>4.7053756496841055E-3</v>
      </c>
      <c r="K12" s="247">
        <v>3.0034312657558123E-3</v>
      </c>
      <c r="L12" s="247">
        <v>2.3126420746319754E-2</v>
      </c>
      <c r="M12" s="178"/>
      <c r="N12" s="248"/>
    </row>
    <row r="13" spans="2:14" x14ac:dyDescent="0.25">
      <c r="B13" s="239" t="s">
        <v>1540</v>
      </c>
      <c r="C13" s="247">
        <v>4.5812653794261387</v>
      </c>
      <c r="D13" s="247">
        <v>3.17463292057686</v>
      </c>
      <c r="E13" s="247">
        <v>2.5247711270350495</v>
      </c>
      <c r="F13" s="247">
        <v>0.86067647887746235</v>
      </c>
      <c r="G13" s="247">
        <v>0.61072193505831562</v>
      </c>
      <c r="H13" s="247">
        <v>0.19149501094354332</v>
      </c>
      <c r="I13" s="247">
        <v>0.16877187059634816</v>
      </c>
      <c r="J13" s="247">
        <v>0.16466769106227327</v>
      </c>
      <c r="K13" s="247">
        <v>0.17297615207027855</v>
      </c>
      <c r="L13" s="247">
        <v>0.9048214343537313</v>
      </c>
      <c r="M13" s="178"/>
      <c r="N13" s="248"/>
    </row>
    <row r="14" spans="2:14" x14ac:dyDescent="0.25">
      <c r="B14" s="239" t="s">
        <v>1541</v>
      </c>
      <c r="C14" s="247">
        <v>4.1477291242489338</v>
      </c>
      <c r="D14" s="247">
        <v>2.5829804115687556</v>
      </c>
      <c r="E14" s="247">
        <v>1.5774491080601474</v>
      </c>
      <c r="F14" s="247">
        <v>0.50641576538712985</v>
      </c>
      <c r="G14" s="247">
        <v>0.33221034214376888</v>
      </c>
      <c r="H14" s="247">
        <v>0.11290351483453193</v>
      </c>
      <c r="I14" s="247">
        <v>8.4802640017434081E-2</v>
      </c>
      <c r="J14" s="247">
        <v>6.4001992465987978E-2</v>
      </c>
      <c r="K14" s="247">
        <v>4.800149434949099E-2</v>
      </c>
      <c r="L14" s="247">
        <v>0.18010560692381933</v>
      </c>
      <c r="M14" s="178"/>
      <c r="N14" s="248"/>
    </row>
    <row r="15" spans="2:14" x14ac:dyDescent="0.25">
      <c r="B15" s="239" t="s">
        <v>1542</v>
      </c>
      <c r="C15" s="247">
        <v>18.348555957475583</v>
      </c>
      <c r="D15" s="247">
        <v>15.559448219654021</v>
      </c>
      <c r="E15" s="247">
        <v>10.287710512935204</v>
      </c>
      <c r="F15" s="247">
        <v>2.5231402484058543</v>
      </c>
      <c r="G15" s="247">
        <v>0.72568414280215954</v>
      </c>
      <c r="H15" s="247">
        <v>0.10602690439287238</v>
      </c>
      <c r="I15" s="247">
        <v>7.2118300063453752E-2</v>
      </c>
      <c r="J15" s="247">
        <v>5.0712868421873863E-2</v>
      </c>
      <c r="K15" s="247">
        <v>3.8909873404554103E-2</v>
      </c>
      <c r="L15" s="247">
        <v>0.36639297244442598</v>
      </c>
      <c r="M15" s="178"/>
      <c r="N15" s="248"/>
    </row>
    <row r="16" spans="2:14" ht="30" x14ac:dyDescent="0.25">
      <c r="B16" s="239" t="s">
        <v>1543</v>
      </c>
      <c r="C16" s="247">
        <v>4.0066609570121061</v>
      </c>
      <c r="D16" s="247">
        <v>2.5133518846188116</v>
      </c>
      <c r="E16" s="247">
        <v>0.91142760543299772</v>
      </c>
      <c r="F16" s="247">
        <v>0.13311863742250848</v>
      </c>
      <c r="G16" s="247">
        <v>9.8513792532810576E-2</v>
      </c>
      <c r="H16" s="247">
        <v>4.2906007103122576E-2</v>
      </c>
      <c r="I16" s="247">
        <v>3.6605124941125555E-2</v>
      </c>
      <c r="J16" s="247">
        <v>3.0404256781699911E-2</v>
      </c>
      <c r="K16" s="247">
        <v>2.4303402624845653E-2</v>
      </c>
      <c r="L16" s="247">
        <v>5.9508331529971863E-2</v>
      </c>
      <c r="M16" s="178"/>
      <c r="N16" s="248"/>
    </row>
    <row r="17" spans="2:14" x14ac:dyDescent="0.25">
      <c r="B17" s="239" t="s">
        <v>1544</v>
      </c>
      <c r="C17" s="247">
        <v>33.137946541759213</v>
      </c>
      <c r="D17" s="247">
        <v>27.410799036420798</v>
      </c>
      <c r="E17" s="247">
        <v>13.691947997395451</v>
      </c>
      <c r="F17" s="247">
        <v>1.4991694945433138</v>
      </c>
      <c r="G17" s="247">
        <v>0.45125101797060913</v>
      </c>
      <c r="H17" s="247">
        <v>0.13501526468535513</v>
      </c>
      <c r="I17" s="247">
        <v>9.6010854887363647E-2</v>
      </c>
      <c r="J17" s="247">
        <v>7.1308062015302376E-2</v>
      </c>
      <c r="K17" s="247">
        <v>6.0406829533299629E-2</v>
      </c>
      <c r="L17" s="247">
        <v>0.39714490078929277</v>
      </c>
      <c r="M17" s="178"/>
      <c r="N17" s="248"/>
    </row>
    <row r="18" spans="2:14" x14ac:dyDescent="0.25">
      <c r="B18" s="239" t="s">
        <v>1562</v>
      </c>
      <c r="C18" s="247">
        <v>14.309406071661963</v>
      </c>
      <c r="D18" s="247">
        <v>11.893892210619985</v>
      </c>
      <c r="E18" s="247">
        <v>7.5046499186607525</v>
      </c>
      <c r="F18" s="247">
        <v>1.2868401240249718</v>
      </c>
      <c r="G18" s="247">
        <v>0.58634610642232443</v>
      </c>
      <c r="H18" s="247">
        <v>0.13655731705621446</v>
      </c>
      <c r="I18" s="247">
        <v>9.3739345114778716E-2</v>
      </c>
      <c r="J18" s="247">
        <v>5.2321961040586201E-2</v>
      </c>
      <c r="K18" s="247">
        <v>2.4010077724169576E-2</v>
      </c>
      <c r="L18" s="247">
        <v>8.7836867674253694E-2</v>
      </c>
      <c r="M18" s="178"/>
      <c r="N18" s="248"/>
    </row>
    <row r="19" spans="2:14" ht="30" x14ac:dyDescent="0.25">
      <c r="B19" s="239" t="s">
        <v>1563</v>
      </c>
      <c r="C19" s="247">
        <v>4.8649853935031002</v>
      </c>
      <c r="D19" s="247">
        <v>1.9030681098529487</v>
      </c>
      <c r="E19" s="247">
        <v>0.90352729159194545</v>
      </c>
      <c r="F19" s="247">
        <v>5.5207777834708205E-2</v>
      </c>
      <c r="G19" s="247">
        <v>1.4101986729517856E-2</v>
      </c>
      <c r="H19" s="247">
        <v>6.2008735973766455E-3</v>
      </c>
      <c r="I19" s="247">
        <v>6.3008876876569147E-3</v>
      </c>
      <c r="J19" s="247">
        <v>6.2008735973766455E-3</v>
      </c>
      <c r="K19" s="247">
        <v>5.9008313265358405E-3</v>
      </c>
      <c r="L19" s="247">
        <v>4.2405974278833837E-2</v>
      </c>
      <c r="M19" s="178"/>
      <c r="N19" s="248"/>
    </row>
    <row r="20" spans="2:14" x14ac:dyDescent="0.25">
      <c r="B20" s="239" t="s">
        <v>98</v>
      </c>
      <c r="C20" s="247">
        <v>0.38329999999999997</v>
      </c>
      <c r="D20" s="247">
        <v>0.1948</v>
      </c>
      <c r="E20" s="247">
        <v>2.76E-2</v>
      </c>
      <c r="F20" s="247">
        <v>2.5999999999999999E-3</v>
      </c>
      <c r="G20" s="247">
        <v>8.9999999999999998E-4</v>
      </c>
      <c r="H20" s="247">
        <v>4.0000000000000002E-4</v>
      </c>
      <c r="I20" s="247">
        <v>4.0000000000000002E-4</v>
      </c>
      <c r="J20" s="247">
        <v>4.0000000000000002E-4</v>
      </c>
      <c r="K20" s="247">
        <v>4.0000000000000002E-4</v>
      </c>
      <c r="L20" s="247">
        <v>1.2999999999999999E-3</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180.22843002996498</v>
      </c>
      <c r="D22" s="249">
        <v>146.89704751030052</v>
      </c>
      <c r="E22" s="249">
        <v>92.195317839229077</v>
      </c>
      <c r="F22" s="249">
        <v>20.922451536837098</v>
      </c>
      <c r="G22" s="249">
        <v>9.7790208811841612</v>
      </c>
      <c r="H22" s="249">
        <v>1.8800803848061935</v>
      </c>
      <c r="I22" s="249">
        <v>1.2449776179685739</v>
      </c>
      <c r="J22" s="249">
        <v>0.91050751330204083</v>
      </c>
      <c r="K22" s="249">
        <v>0.70257743027528574</v>
      </c>
      <c r="L22" s="249">
        <v>3.007127507923772</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4" t="s">
        <v>1551</v>
      </c>
      <c r="D30" s="424"/>
      <c r="E30" s="424"/>
      <c r="F30" s="424"/>
      <c r="G30" s="424"/>
      <c r="H30" s="424"/>
      <c r="I30" s="424"/>
      <c r="J30" s="424"/>
      <c r="K30" s="424"/>
      <c r="L30" s="424"/>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7">
        <v>37.181514837796577</v>
      </c>
      <c r="D33" s="387">
        <v>31.520202533138509</v>
      </c>
      <c r="E33" s="387">
        <v>21.418976916070946</v>
      </c>
      <c r="F33" s="387">
        <v>5.6150363327807513</v>
      </c>
      <c r="G33" s="387">
        <v>2.8120229070156011</v>
      </c>
      <c r="H33" s="387">
        <v>0.4652987543982649</v>
      </c>
      <c r="I33" s="387">
        <v>0.27790154438889503</v>
      </c>
      <c r="J33" s="387">
        <v>0.19042767188452139</v>
      </c>
      <c r="K33" s="387">
        <v>0.13272603969413629</v>
      </c>
      <c r="L33" s="387">
        <v>0.38589246283179457</v>
      </c>
      <c r="M33" s="178"/>
      <c r="N33" s="248"/>
    </row>
    <row r="34" spans="2:14" x14ac:dyDescent="0.25">
      <c r="B34" s="239" t="s">
        <v>1539</v>
      </c>
      <c r="C34" s="387">
        <v>42.615387009430158</v>
      </c>
      <c r="D34" s="387">
        <v>35.3957237558744</v>
      </c>
      <c r="E34" s="387">
        <v>18.455696990445368</v>
      </c>
      <c r="F34" s="387">
        <v>2.5147054246677665</v>
      </c>
      <c r="G34" s="387">
        <v>0.64579378170614066</v>
      </c>
      <c r="H34" s="387">
        <v>8.2474868507049284E-2</v>
      </c>
      <c r="I34" s="387">
        <v>5.0574211820360412E-2</v>
      </c>
      <c r="J34" s="387">
        <v>3.6569045470106754E-2</v>
      </c>
      <c r="K34" s="387">
        <v>2.3341943917089422E-2</v>
      </c>
      <c r="L34" s="387">
        <v>0.17973296816158854</v>
      </c>
      <c r="M34" s="178"/>
      <c r="N34" s="248"/>
    </row>
    <row r="35" spans="2:14" x14ac:dyDescent="0.25">
      <c r="B35" s="239" t="s">
        <v>1540</v>
      </c>
      <c r="C35" s="387">
        <v>34.304260486313076</v>
      </c>
      <c r="D35" s="387">
        <v>23.771474829850391</v>
      </c>
      <c r="E35" s="387">
        <v>18.905345845950887</v>
      </c>
      <c r="F35" s="387">
        <v>6.4446976283992443</v>
      </c>
      <c r="G35" s="387">
        <v>4.5730518993793661</v>
      </c>
      <c r="H35" s="387">
        <v>1.4339039966419811</v>
      </c>
      <c r="I35" s="387">
        <v>1.2637543849129014</v>
      </c>
      <c r="J35" s="387">
        <v>1.2330225167151381</v>
      </c>
      <c r="K35" s="387">
        <v>1.2952358108715858</v>
      </c>
      <c r="L35" s="387">
        <v>6.7752526009654295</v>
      </c>
      <c r="M35" s="178"/>
      <c r="N35" s="248"/>
    </row>
    <row r="36" spans="2:14" x14ac:dyDescent="0.25">
      <c r="B36" s="239" t="s">
        <v>1541</v>
      </c>
      <c r="C36" s="387">
        <v>43.041416311239793</v>
      </c>
      <c r="D36" s="387">
        <v>26.803856251880909</v>
      </c>
      <c r="E36" s="387">
        <v>16.369353382522338</v>
      </c>
      <c r="F36" s="387">
        <v>5.2551290433050024</v>
      </c>
      <c r="G36" s="387">
        <v>3.4473812562913153</v>
      </c>
      <c r="H36" s="387">
        <v>1.1716115106420515</v>
      </c>
      <c r="I36" s="387">
        <v>0.88000581135913158</v>
      </c>
      <c r="J36" s="387">
        <v>0.66415532932764643</v>
      </c>
      <c r="K36" s="387">
        <v>0.49811649699573496</v>
      </c>
      <c r="L36" s="387">
        <v>1.8689746064360806</v>
      </c>
      <c r="M36" s="178"/>
      <c r="N36" s="248"/>
    </row>
    <row r="37" spans="2:14" x14ac:dyDescent="0.25">
      <c r="B37" s="239" t="s">
        <v>1542</v>
      </c>
      <c r="C37" s="387">
        <v>38.163585865415627</v>
      </c>
      <c r="D37" s="387">
        <v>32.362456180499933</v>
      </c>
      <c r="E37" s="387">
        <v>21.39764700987174</v>
      </c>
      <c r="F37" s="387">
        <v>5.2479377529048303</v>
      </c>
      <c r="G37" s="387">
        <v>1.5093672308156409</v>
      </c>
      <c r="H37" s="387">
        <v>0.22052781042930111</v>
      </c>
      <c r="I37" s="387">
        <v>0.15000052011276044</v>
      </c>
      <c r="J37" s="387">
        <v>0.10547886781854307</v>
      </c>
      <c r="K37" s="387">
        <v>8.0929545525469923E-2</v>
      </c>
      <c r="L37" s="387">
        <v>0.76206921660616034</v>
      </c>
      <c r="M37" s="178"/>
      <c r="N37" s="248"/>
    </row>
    <row r="38" spans="2:14" ht="30" x14ac:dyDescent="0.25">
      <c r="B38" s="239" t="s">
        <v>1543</v>
      </c>
      <c r="C38" s="387">
        <v>50.996092009623595</v>
      </c>
      <c r="D38" s="387">
        <v>31.989510801074378</v>
      </c>
      <c r="E38" s="387">
        <v>11.60049390888145</v>
      </c>
      <c r="F38" s="387">
        <v>1.6943111371360922</v>
      </c>
      <c r="G38" s="387">
        <v>1.2538666191427881</v>
      </c>
      <c r="H38" s="387">
        <v>0.54610028387031073</v>
      </c>
      <c r="I38" s="387">
        <v>0.46590373868655888</v>
      </c>
      <c r="J38" s="387">
        <v>0.38698015453746959</v>
      </c>
      <c r="K38" s="387">
        <v>0.30932953142304315</v>
      </c>
      <c r="L38" s="387">
        <v>0.75741181562432369</v>
      </c>
      <c r="M38" s="178"/>
      <c r="N38" s="248"/>
    </row>
    <row r="39" spans="2:14" x14ac:dyDescent="0.25">
      <c r="B39" s="239" t="s">
        <v>1544</v>
      </c>
      <c r="C39" s="387">
        <v>43.063698381774394</v>
      </c>
      <c r="D39" s="387">
        <v>35.621108285039568</v>
      </c>
      <c r="E39" s="387">
        <v>17.79307351092962</v>
      </c>
      <c r="F39" s="387">
        <v>1.9482131415359305</v>
      </c>
      <c r="G39" s="387">
        <v>0.58641345527752609</v>
      </c>
      <c r="H39" s="387">
        <v>0.17545615350723853</v>
      </c>
      <c r="I39" s="387">
        <v>0.12476882027181409</v>
      </c>
      <c r="J39" s="387">
        <v>9.2666842556045251E-2</v>
      </c>
      <c r="K39" s="387">
        <v>7.8500382754349701E-2</v>
      </c>
      <c r="L39" s="387">
        <v>0.51610102635351429</v>
      </c>
      <c r="M39" s="178"/>
      <c r="N39" s="248"/>
    </row>
    <row r="40" spans="2:14" x14ac:dyDescent="0.25">
      <c r="B40" s="239" t="s">
        <v>1562</v>
      </c>
      <c r="C40" s="387">
        <v>39.775309019618746</v>
      </c>
      <c r="D40" s="387">
        <v>33.060997483349787</v>
      </c>
      <c r="E40" s="387">
        <v>20.860388481806424</v>
      </c>
      <c r="F40" s="387">
        <v>3.5769802978267826</v>
      </c>
      <c r="G40" s="387">
        <v>1.6298438564536086</v>
      </c>
      <c r="H40" s="387">
        <v>0.37958315373812934</v>
      </c>
      <c r="I40" s="387">
        <v>0.26056367403122871</v>
      </c>
      <c r="J40" s="387">
        <v>0.14543735487548839</v>
      </c>
      <c r="K40" s="387">
        <v>6.6739895162748017E-2</v>
      </c>
      <c r="L40" s="387">
        <v>0.24415678313705313</v>
      </c>
      <c r="M40" s="178"/>
      <c r="N40" s="248"/>
    </row>
    <row r="41" spans="2:14" ht="30" x14ac:dyDescent="0.25">
      <c r="B41" s="239" t="s">
        <v>1563</v>
      </c>
      <c r="C41" s="387">
        <v>62.308500281805614</v>
      </c>
      <c r="D41" s="387">
        <v>24.373622995337399</v>
      </c>
      <c r="E41" s="387">
        <v>11.571962904134857</v>
      </c>
      <c r="F41" s="387">
        <v>0.70707588256391862</v>
      </c>
      <c r="G41" s="387">
        <v>0.18061177435056616</v>
      </c>
      <c r="H41" s="387">
        <v>7.9417943331454618E-2</v>
      </c>
      <c r="I41" s="387">
        <v>8.0698877901316801E-2</v>
      </c>
      <c r="J41" s="387">
        <v>7.9417943331454618E-2</v>
      </c>
      <c r="K41" s="387">
        <v>7.5575139621868112E-2</v>
      </c>
      <c r="L41" s="387">
        <v>0.54311625762156068</v>
      </c>
      <c r="M41" s="178"/>
      <c r="N41" s="248"/>
    </row>
    <row r="42" spans="2:14" x14ac:dyDescent="0.25">
      <c r="B42" s="239" t="s">
        <v>98</v>
      </c>
      <c r="C42" s="387">
        <v>62.620486848554179</v>
      </c>
      <c r="D42" s="387">
        <v>31.824865218101628</v>
      </c>
      <c r="E42" s="387">
        <v>4.5090671458911959</v>
      </c>
      <c r="F42" s="387">
        <v>0.42476719490279385</v>
      </c>
      <c r="G42" s="387">
        <v>0.14703479823558249</v>
      </c>
      <c r="H42" s="387">
        <v>6.5348799215814435E-2</v>
      </c>
      <c r="I42" s="387">
        <v>6.5348799215814435E-2</v>
      </c>
      <c r="J42" s="387">
        <v>6.5348799215814435E-2</v>
      </c>
      <c r="K42" s="387">
        <v>6.5348799215814435E-2</v>
      </c>
      <c r="L42" s="387">
        <v>0.21238359745139693</v>
      </c>
      <c r="M42" s="178"/>
      <c r="N42" s="248"/>
    </row>
    <row r="43" spans="2:14" x14ac:dyDescent="0.25">
      <c r="C43" s="388"/>
      <c r="D43" s="388"/>
      <c r="E43" s="388"/>
      <c r="F43" s="388"/>
      <c r="G43" s="388"/>
      <c r="H43" s="388"/>
      <c r="I43" s="388"/>
      <c r="J43" s="388"/>
      <c r="K43" s="388"/>
      <c r="L43" s="388"/>
      <c r="M43" s="178"/>
      <c r="N43" s="178"/>
    </row>
    <row r="44" spans="2:14" x14ac:dyDescent="0.25">
      <c r="B44" s="238" t="s">
        <v>100</v>
      </c>
      <c r="C44" s="389">
        <v>39.37112044940767</v>
      </c>
      <c r="D44" s="389">
        <v>32.089839268026871</v>
      </c>
      <c r="E44" s="389">
        <v>20.14017967596018</v>
      </c>
      <c r="F44" s="389">
        <v>4.570535067174208</v>
      </c>
      <c r="G44" s="389">
        <v>2.1362390435646694</v>
      </c>
      <c r="H44" s="389">
        <v>0.41070585407899618</v>
      </c>
      <c r="I44" s="389">
        <v>0.27196687972984002</v>
      </c>
      <c r="J44" s="389">
        <v>0.19890147725497706</v>
      </c>
      <c r="K44" s="389">
        <v>0.15347889690768879</v>
      </c>
      <c r="L44" s="389">
        <v>0.65691067331335928</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4" t="s">
        <v>1783</v>
      </c>
      <c r="D52" s="424"/>
      <c r="E52" s="424"/>
      <c r="F52" s="424"/>
      <c r="G52" s="424"/>
      <c r="H52" s="424"/>
      <c r="I52" s="424"/>
      <c r="J52" s="424"/>
      <c r="K52" s="424"/>
      <c r="L52" s="424"/>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10.210000000000001</v>
      </c>
      <c r="D55" s="247">
        <v>41.82</v>
      </c>
      <c r="E55" s="247">
        <v>79.2</v>
      </c>
      <c r="F55" s="247">
        <v>43.99</v>
      </c>
      <c r="G55" s="247">
        <v>41.91</v>
      </c>
      <c r="H55" s="247">
        <v>12.45</v>
      </c>
      <c r="I55" s="247">
        <v>4.1399999999999997</v>
      </c>
      <c r="J55" s="247">
        <v>2.82</v>
      </c>
      <c r="K55" s="247">
        <v>2.0699999999999998</v>
      </c>
      <c r="L55" s="247">
        <v>6.03</v>
      </c>
      <c r="M55" s="178"/>
      <c r="N55" s="248">
        <v>60.44</v>
      </c>
      <c r="O55" s="178"/>
    </row>
    <row r="56" spans="2:15" x14ac:dyDescent="0.25">
      <c r="B56" s="239" t="s">
        <v>1539</v>
      </c>
      <c r="C56" s="247">
        <v>0.51</v>
      </c>
      <c r="D56" s="247">
        <v>2.87</v>
      </c>
      <c r="E56" s="247">
        <v>6.17</v>
      </c>
      <c r="F56" s="247">
        <v>2.0099999999999998</v>
      </c>
      <c r="G56" s="247">
        <v>1.04</v>
      </c>
      <c r="H56" s="247">
        <v>0.08</v>
      </c>
      <c r="I56" s="247">
        <v>0.05</v>
      </c>
      <c r="J56" s="247">
        <v>0.02</v>
      </c>
      <c r="K56" s="247">
        <v>0.02</v>
      </c>
      <c r="L56" s="247">
        <v>0.08</v>
      </c>
      <c r="M56" s="178"/>
      <c r="N56" s="248">
        <v>53.32</v>
      </c>
      <c r="O56" s="178"/>
    </row>
    <row r="57" spans="2:15" x14ac:dyDescent="0.25">
      <c r="B57" s="239" t="s">
        <v>1540</v>
      </c>
      <c r="C57" s="247">
        <v>1.97</v>
      </c>
      <c r="D57" s="247">
        <v>1.49</v>
      </c>
      <c r="E57" s="247">
        <v>2.79</v>
      </c>
      <c r="F57" s="247">
        <v>0.91</v>
      </c>
      <c r="G57" s="247">
        <v>1.48</v>
      </c>
      <c r="H57" s="247">
        <v>0.68</v>
      </c>
      <c r="I57" s="247">
        <v>0.09</v>
      </c>
      <c r="J57" s="247">
        <v>0.16</v>
      </c>
      <c r="K57" s="247">
        <v>0.41</v>
      </c>
      <c r="L57" s="247">
        <v>3.38</v>
      </c>
      <c r="M57" s="178"/>
      <c r="N57" s="248">
        <v>75.17</v>
      </c>
      <c r="O57" s="178"/>
    </row>
    <row r="58" spans="2:15" x14ac:dyDescent="0.25">
      <c r="B58" s="239" t="s">
        <v>1541</v>
      </c>
      <c r="C58" s="247">
        <v>1.49</v>
      </c>
      <c r="D58" s="247">
        <v>2.2200000000000002</v>
      </c>
      <c r="E58" s="247">
        <v>2.2400000000000002</v>
      </c>
      <c r="F58" s="247">
        <v>0.98</v>
      </c>
      <c r="G58" s="247">
        <v>0.79</v>
      </c>
      <c r="H58" s="247">
        <v>0.53</v>
      </c>
      <c r="I58" s="247">
        <v>0.36</v>
      </c>
      <c r="J58" s="247">
        <v>0.17</v>
      </c>
      <c r="K58" s="247">
        <v>0.12</v>
      </c>
      <c r="L58" s="247">
        <v>0.75</v>
      </c>
      <c r="M58" s="178"/>
      <c r="N58" s="248">
        <v>57.8</v>
      </c>
      <c r="O58" s="178"/>
    </row>
    <row r="59" spans="2:15" x14ac:dyDescent="0.25">
      <c r="B59" s="239" t="s">
        <v>1542</v>
      </c>
      <c r="C59" s="247">
        <v>3.01</v>
      </c>
      <c r="D59" s="247">
        <v>11.07</v>
      </c>
      <c r="E59" s="247">
        <v>18.84</v>
      </c>
      <c r="F59" s="247">
        <v>8.6999999999999993</v>
      </c>
      <c r="G59" s="247">
        <v>4.13</v>
      </c>
      <c r="H59" s="247">
        <v>0.78</v>
      </c>
      <c r="I59" s="247">
        <v>0.28999999999999998</v>
      </c>
      <c r="J59" s="247">
        <v>0.18</v>
      </c>
      <c r="K59" s="247">
        <v>0.19</v>
      </c>
      <c r="L59" s="247">
        <v>0.89</v>
      </c>
      <c r="M59" s="178"/>
      <c r="N59" s="248">
        <v>74.37</v>
      </c>
      <c r="O59" s="178"/>
    </row>
    <row r="60" spans="2:15" ht="30" x14ac:dyDescent="0.25">
      <c r="B60" s="239" t="s">
        <v>1543</v>
      </c>
      <c r="C60" s="247">
        <v>2</v>
      </c>
      <c r="D60" s="247">
        <v>2.2799999999999998</v>
      </c>
      <c r="E60" s="247">
        <v>2.39</v>
      </c>
      <c r="F60" s="247">
        <v>0.31</v>
      </c>
      <c r="G60" s="247">
        <v>0.1</v>
      </c>
      <c r="H60" s="247">
        <v>0.1</v>
      </c>
      <c r="I60" s="247">
        <v>0.01</v>
      </c>
      <c r="J60" s="247">
        <v>0.12</v>
      </c>
      <c r="K60" s="247">
        <v>0.22</v>
      </c>
      <c r="L60" s="247">
        <v>0.32</v>
      </c>
      <c r="M60" s="178"/>
      <c r="N60" s="248">
        <v>47.61</v>
      </c>
      <c r="O60" s="178"/>
    </row>
    <row r="61" spans="2:15" x14ac:dyDescent="0.25">
      <c r="B61" s="239" t="s">
        <v>1544</v>
      </c>
      <c r="C61" s="247">
        <v>8.48</v>
      </c>
      <c r="D61" s="247">
        <v>21.09</v>
      </c>
      <c r="E61" s="247">
        <v>35.299999999999997</v>
      </c>
      <c r="F61" s="247">
        <v>8</v>
      </c>
      <c r="G61" s="247">
        <v>1.58</v>
      </c>
      <c r="H61" s="247">
        <v>0.56000000000000005</v>
      </c>
      <c r="I61" s="247">
        <v>0.38</v>
      </c>
      <c r="J61" s="247">
        <v>0.2</v>
      </c>
      <c r="K61" s="247">
        <v>0.14000000000000001</v>
      </c>
      <c r="L61" s="247">
        <v>1.22</v>
      </c>
      <c r="M61" s="178"/>
      <c r="N61" s="248">
        <v>51.74</v>
      </c>
      <c r="O61" s="178"/>
    </row>
    <row r="62" spans="2:15" x14ac:dyDescent="0.25">
      <c r="B62" s="239" t="s">
        <v>1562</v>
      </c>
      <c r="C62" s="247">
        <v>5.7</v>
      </c>
      <c r="D62" s="247">
        <v>10.6</v>
      </c>
      <c r="E62" s="247">
        <v>12.76</v>
      </c>
      <c r="F62" s="247">
        <v>3.8</v>
      </c>
      <c r="G62" s="247">
        <v>1.76</v>
      </c>
      <c r="H62" s="247">
        <v>0.37</v>
      </c>
      <c r="I62" s="247">
        <v>0.37</v>
      </c>
      <c r="J62" s="247">
        <v>0.26</v>
      </c>
      <c r="K62" s="247">
        <v>0.1</v>
      </c>
      <c r="L62" s="247">
        <v>0.26</v>
      </c>
      <c r="M62" s="178"/>
      <c r="N62" s="248">
        <v>56</v>
      </c>
      <c r="O62" s="178"/>
    </row>
    <row r="63" spans="2:15" ht="30" x14ac:dyDescent="0.25">
      <c r="B63" s="239" t="s">
        <v>1563</v>
      </c>
      <c r="C63" s="247">
        <v>3.13</v>
      </c>
      <c r="D63" s="247">
        <v>2.16</v>
      </c>
      <c r="E63" s="247">
        <v>2.1800000000000002</v>
      </c>
      <c r="F63" s="247">
        <v>0.13</v>
      </c>
      <c r="G63" s="247">
        <v>0.08</v>
      </c>
      <c r="H63" s="247">
        <v>0</v>
      </c>
      <c r="I63" s="247">
        <v>0</v>
      </c>
      <c r="J63" s="247">
        <v>0</v>
      </c>
      <c r="K63" s="247">
        <v>0</v>
      </c>
      <c r="L63" s="247">
        <v>0.12</v>
      </c>
      <c r="M63" s="178"/>
      <c r="N63" s="248">
        <v>39.79</v>
      </c>
      <c r="O63" s="178"/>
    </row>
    <row r="64" spans="2:15" x14ac:dyDescent="0.25">
      <c r="B64" s="239" t="s">
        <v>98</v>
      </c>
      <c r="C64" s="247">
        <v>0.06</v>
      </c>
      <c r="D64" s="247">
        <v>0.36</v>
      </c>
      <c r="E64" s="247">
        <v>0.16</v>
      </c>
      <c r="F64" s="247">
        <v>0.02</v>
      </c>
      <c r="G64" s="247">
        <v>0</v>
      </c>
      <c r="H64" s="247">
        <v>0</v>
      </c>
      <c r="I64" s="247">
        <v>0</v>
      </c>
      <c r="J64" s="247">
        <v>0</v>
      </c>
      <c r="K64" s="247">
        <v>0</v>
      </c>
      <c r="L64" s="247">
        <v>0</v>
      </c>
      <c r="M64" s="178"/>
      <c r="N64" s="248">
        <v>34.54</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36.560000000000009</v>
      </c>
      <c r="D66" s="249">
        <v>95.96</v>
      </c>
      <c r="E66" s="249">
        <v>162.03</v>
      </c>
      <c r="F66" s="249">
        <v>68.84999999999998</v>
      </c>
      <c r="G66" s="249">
        <v>52.86999999999999</v>
      </c>
      <c r="H66" s="249">
        <v>15.549999999999997</v>
      </c>
      <c r="I66" s="249">
        <v>5.6899999999999995</v>
      </c>
      <c r="J66" s="249">
        <v>3.9300000000000006</v>
      </c>
      <c r="K66" s="249">
        <v>3.2700000000000005</v>
      </c>
      <c r="L66" s="249">
        <v>13.05</v>
      </c>
      <c r="M66" s="178"/>
      <c r="N66" s="249">
        <v>59.66</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5" t="s">
        <v>1551</v>
      </c>
      <c r="D74" s="425"/>
      <c r="E74" s="425"/>
      <c r="F74" s="425"/>
      <c r="G74" s="425"/>
      <c r="H74" s="425"/>
      <c r="I74" s="425"/>
      <c r="J74" s="425"/>
      <c r="K74" s="425"/>
      <c r="L74" s="425"/>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7">
        <v>4.1736500020439031</v>
      </c>
      <c r="D77" s="387">
        <v>17.095205003474636</v>
      </c>
      <c r="E77" s="387">
        <v>32.375424109880228</v>
      </c>
      <c r="F77" s="387">
        <v>17.98225892163676</v>
      </c>
      <c r="G77" s="387">
        <v>17.131995258144954</v>
      </c>
      <c r="H77" s="387">
        <v>5.0893185627273834</v>
      </c>
      <c r="I77" s="387">
        <v>1.6923517148346481</v>
      </c>
      <c r="J77" s="387">
        <v>1.152761313003311</v>
      </c>
      <c r="K77" s="387">
        <v>0.84617585741732404</v>
      </c>
      <c r="L77" s="387">
        <v>2.4649470629113357</v>
      </c>
      <c r="M77" s="178"/>
      <c r="N77" s="248"/>
    </row>
    <row r="78" spans="2:15" x14ac:dyDescent="0.25">
      <c r="B78" s="255" t="s">
        <v>1539</v>
      </c>
      <c r="C78" s="387">
        <v>3.9627039627039631</v>
      </c>
      <c r="D78" s="387">
        <v>22.299922299922304</v>
      </c>
      <c r="E78" s="387">
        <v>47.940947940947943</v>
      </c>
      <c r="F78" s="387">
        <v>15.617715617715616</v>
      </c>
      <c r="G78" s="387">
        <v>8.0808080808080813</v>
      </c>
      <c r="H78" s="387">
        <v>0.62160062160062168</v>
      </c>
      <c r="I78" s="387">
        <v>0.38850038850038854</v>
      </c>
      <c r="J78" s="387">
        <v>0.15540015540015542</v>
      </c>
      <c r="K78" s="387">
        <v>0.15540015540015542</v>
      </c>
      <c r="L78" s="387">
        <v>0.62160062160062168</v>
      </c>
      <c r="M78" s="178"/>
      <c r="N78" s="248"/>
    </row>
    <row r="79" spans="2:15" x14ac:dyDescent="0.25">
      <c r="B79" s="255" t="s">
        <v>1540</v>
      </c>
      <c r="C79" s="387">
        <v>14.745508982035929</v>
      </c>
      <c r="D79" s="387">
        <v>11.152694610778443</v>
      </c>
      <c r="E79" s="387">
        <v>20.883233532934135</v>
      </c>
      <c r="F79" s="387">
        <v>6.8113772455089832</v>
      </c>
      <c r="G79" s="387">
        <v>11.077844311377245</v>
      </c>
      <c r="H79" s="387">
        <v>5.0898203592814379</v>
      </c>
      <c r="I79" s="387">
        <v>0.67365269461077848</v>
      </c>
      <c r="J79" s="387">
        <v>1.1976047904191618</v>
      </c>
      <c r="K79" s="387">
        <v>3.0688622754491015</v>
      </c>
      <c r="L79" s="387">
        <v>25.299401197604794</v>
      </c>
      <c r="M79" s="178"/>
      <c r="N79" s="248"/>
    </row>
    <row r="80" spans="2:15" x14ac:dyDescent="0.25">
      <c r="B80" s="255" t="s">
        <v>1541</v>
      </c>
      <c r="C80" s="387">
        <v>15.456431535269708</v>
      </c>
      <c r="D80" s="387">
        <v>23.029045643153527</v>
      </c>
      <c r="E80" s="387">
        <v>23.236514522821576</v>
      </c>
      <c r="F80" s="387">
        <v>10.165975103734439</v>
      </c>
      <c r="G80" s="387">
        <v>8.1950207468879661</v>
      </c>
      <c r="H80" s="387">
        <v>5.4979253112033195</v>
      </c>
      <c r="I80" s="387">
        <v>3.7344398340248963</v>
      </c>
      <c r="J80" s="387">
        <v>1.7634854771784232</v>
      </c>
      <c r="K80" s="387">
        <v>1.2448132780082988</v>
      </c>
      <c r="L80" s="387">
        <v>7.7800829875518671</v>
      </c>
      <c r="M80" s="178"/>
      <c r="N80" s="248"/>
    </row>
    <row r="81" spans="2:14" x14ac:dyDescent="0.25">
      <c r="B81" s="255" t="s">
        <v>1542</v>
      </c>
      <c r="C81" s="387">
        <v>6.2603993344425959</v>
      </c>
      <c r="D81" s="387">
        <v>23.024126455906824</v>
      </c>
      <c r="E81" s="387">
        <v>39.184692179700498</v>
      </c>
      <c r="F81" s="387">
        <v>18.09484193011647</v>
      </c>
      <c r="G81" s="387">
        <v>8.5898502495840265</v>
      </c>
      <c r="H81" s="387">
        <v>1.622296173044925</v>
      </c>
      <c r="I81" s="387">
        <v>0.6031613976705491</v>
      </c>
      <c r="J81" s="387">
        <v>0.37437603993344426</v>
      </c>
      <c r="K81" s="387">
        <v>0.39517470881863559</v>
      </c>
      <c r="L81" s="387">
        <v>1.8510815307820301</v>
      </c>
      <c r="M81" s="178"/>
      <c r="N81" s="248"/>
    </row>
    <row r="82" spans="2:14" ht="30" x14ac:dyDescent="0.25">
      <c r="B82" s="255" t="s">
        <v>1543</v>
      </c>
      <c r="C82" s="387">
        <v>25.445292620865139</v>
      </c>
      <c r="D82" s="387">
        <v>29.007633587786259</v>
      </c>
      <c r="E82" s="387">
        <v>30.407124681933844</v>
      </c>
      <c r="F82" s="387">
        <v>3.9440203562340965</v>
      </c>
      <c r="G82" s="387">
        <v>1.272264631043257</v>
      </c>
      <c r="H82" s="387">
        <v>1.272264631043257</v>
      </c>
      <c r="I82" s="387">
        <v>0.1272264631043257</v>
      </c>
      <c r="J82" s="387">
        <v>1.5267175572519083</v>
      </c>
      <c r="K82" s="387">
        <v>2.7989821882951653</v>
      </c>
      <c r="L82" s="387">
        <v>4.0712468193384224</v>
      </c>
      <c r="M82" s="178"/>
      <c r="N82" s="248"/>
    </row>
    <row r="83" spans="2:14" x14ac:dyDescent="0.25">
      <c r="B83" s="255" t="s">
        <v>1544</v>
      </c>
      <c r="C83" s="387">
        <v>11.020142949967511</v>
      </c>
      <c r="D83" s="387">
        <v>27.407407407407408</v>
      </c>
      <c r="E83" s="387">
        <v>45.873944119558146</v>
      </c>
      <c r="F83" s="387">
        <v>10.396361273554255</v>
      </c>
      <c r="G83" s="387">
        <v>2.0532813515269659</v>
      </c>
      <c r="H83" s="387">
        <v>0.72774528914879799</v>
      </c>
      <c r="I83" s="387">
        <v>0.49382716049382713</v>
      </c>
      <c r="J83" s="387">
        <v>0.25990903183885639</v>
      </c>
      <c r="K83" s="387">
        <v>0.1819363222871995</v>
      </c>
      <c r="L83" s="387">
        <v>1.585445094217024</v>
      </c>
      <c r="M83" s="178"/>
      <c r="N83" s="248"/>
    </row>
    <row r="84" spans="2:14" x14ac:dyDescent="0.25">
      <c r="B84" s="255" t="s">
        <v>1562</v>
      </c>
      <c r="C84" s="387">
        <v>15.842134519177323</v>
      </c>
      <c r="D84" s="387">
        <v>29.460811561978879</v>
      </c>
      <c r="E84" s="387">
        <v>35.464146748193443</v>
      </c>
      <c r="F84" s="387">
        <v>10.56142301278488</v>
      </c>
      <c r="G84" s="387">
        <v>4.8916064480266819</v>
      </c>
      <c r="H84" s="387">
        <v>1.0283490828237911</v>
      </c>
      <c r="I84" s="387">
        <v>1.0283490828237911</v>
      </c>
      <c r="J84" s="387">
        <v>0.7226236798221235</v>
      </c>
      <c r="K84" s="387">
        <v>0.27793218454697061</v>
      </c>
      <c r="L84" s="387">
        <v>0.7226236798221235</v>
      </c>
      <c r="M84" s="178"/>
      <c r="N84" s="248"/>
    </row>
    <row r="85" spans="2:14" ht="30" x14ac:dyDescent="0.25">
      <c r="B85" s="255" t="s">
        <v>1563</v>
      </c>
      <c r="C85" s="387">
        <v>40.076824583866838</v>
      </c>
      <c r="D85" s="387">
        <v>27.656850192061462</v>
      </c>
      <c r="E85" s="387">
        <v>27.912932138284251</v>
      </c>
      <c r="F85" s="387">
        <v>1.6645326504481435</v>
      </c>
      <c r="G85" s="387">
        <v>1.0243277848911654</v>
      </c>
      <c r="H85" s="387">
        <v>0</v>
      </c>
      <c r="I85" s="387">
        <v>0</v>
      </c>
      <c r="J85" s="387">
        <v>0</v>
      </c>
      <c r="K85" s="387">
        <v>0</v>
      </c>
      <c r="L85" s="387">
        <v>1.5364916773367476</v>
      </c>
      <c r="M85" s="178"/>
      <c r="N85" s="248"/>
    </row>
    <row r="86" spans="2:14" x14ac:dyDescent="0.25">
      <c r="B86" s="255" t="s">
        <v>98</v>
      </c>
      <c r="C86" s="387">
        <v>0.76824583866837381</v>
      </c>
      <c r="D86" s="387">
        <v>59.016393442622949</v>
      </c>
      <c r="E86" s="387">
        <v>26.229508196721312</v>
      </c>
      <c r="F86" s="387">
        <v>3.278688524590164</v>
      </c>
      <c r="G86" s="387">
        <v>0</v>
      </c>
      <c r="H86" s="387">
        <v>0</v>
      </c>
      <c r="I86" s="387">
        <v>0</v>
      </c>
      <c r="J86" s="387">
        <v>0</v>
      </c>
      <c r="K86" s="387">
        <v>0</v>
      </c>
      <c r="L86" s="387">
        <v>0</v>
      </c>
      <c r="M86" s="178"/>
      <c r="N86" s="248"/>
    </row>
    <row r="87" spans="2:14" x14ac:dyDescent="0.25">
      <c r="B87" s="178"/>
      <c r="C87" s="388"/>
      <c r="D87" s="388"/>
      <c r="E87" s="388"/>
      <c r="F87" s="388"/>
      <c r="G87" s="388"/>
      <c r="H87" s="388"/>
      <c r="I87" s="388"/>
      <c r="J87" s="388"/>
      <c r="K87" s="388"/>
      <c r="L87" s="388"/>
      <c r="M87" s="178"/>
      <c r="N87" s="178"/>
    </row>
    <row r="88" spans="2:14" x14ac:dyDescent="0.25">
      <c r="B88" s="226" t="s">
        <v>100</v>
      </c>
      <c r="C88" s="389">
        <v>7.9861945433495727</v>
      </c>
      <c r="D88" s="389">
        <v>20.961576268594769</v>
      </c>
      <c r="E88" s="389">
        <v>35.393957928307742</v>
      </c>
      <c r="F88" s="389">
        <v>15.039646999716021</v>
      </c>
      <c r="G88" s="389">
        <v>11.548963498547367</v>
      </c>
      <c r="H88" s="389">
        <v>3.3967539701609901</v>
      </c>
      <c r="I88" s="389">
        <v>1.2429279800782016</v>
      </c>
      <c r="J88" s="389">
        <v>0.85847222525612199</v>
      </c>
      <c r="K88" s="389">
        <v>0.71430131719784185</v>
      </c>
      <c r="L88" s="389">
        <v>2.8506520456978093</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120.67</v>
      </c>
      <c r="D11" s="188">
        <v>41.31</v>
      </c>
      <c r="E11" s="188">
        <v>10.029999999999999</v>
      </c>
      <c r="F11" s="188">
        <v>38.07</v>
      </c>
      <c r="G11" s="188">
        <v>34.54</v>
      </c>
      <c r="H11" s="188"/>
      <c r="I11" s="188">
        <v>244.62</v>
      </c>
    </row>
    <row r="12" spans="2:9" x14ac:dyDescent="0.25">
      <c r="B12" s="239" t="s">
        <v>1539</v>
      </c>
      <c r="C12" s="188">
        <v>0.98</v>
      </c>
      <c r="D12" s="188">
        <v>5.85</v>
      </c>
      <c r="E12" s="188">
        <v>1.66</v>
      </c>
      <c r="F12" s="188">
        <v>2.1</v>
      </c>
      <c r="G12" s="188">
        <v>2.2799999999999998</v>
      </c>
      <c r="H12" s="188"/>
      <c r="I12" s="188">
        <v>12.87</v>
      </c>
    </row>
    <row r="13" spans="2:9" x14ac:dyDescent="0.25">
      <c r="B13" s="239" t="s">
        <v>1540</v>
      </c>
      <c r="C13" s="188">
        <v>4.07</v>
      </c>
      <c r="D13" s="188">
        <v>1.94</v>
      </c>
      <c r="E13" s="188">
        <v>1.45</v>
      </c>
      <c r="F13" s="188">
        <v>3.42</v>
      </c>
      <c r="G13" s="188">
        <v>2.4700000000000002</v>
      </c>
      <c r="H13" s="188"/>
      <c r="I13" s="188">
        <v>13.35</v>
      </c>
    </row>
    <row r="14" spans="2:9" x14ac:dyDescent="0.25">
      <c r="B14" s="239" t="s">
        <v>1541</v>
      </c>
      <c r="C14" s="188">
        <v>4.92</v>
      </c>
      <c r="D14" s="188">
        <v>0.89</v>
      </c>
      <c r="E14" s="188">
        <v>0.61</v>
      </c>
      <c r="F14" s="188">
        <v>1.69</v>
      </c>
      <c r="G14" s="188">
        <v>1.53</v>
      </c>
      <c r="H14" s="188"/>
      <c r="I14" s="188">
        <v>9.6399999999999988</v>
      </c>
    </row>
    <row r="15" spans="2:9" x14ac:dyDescent="0.25">
      <c r="B15" s="239" t="s">
        <v>1542</v>
      </c>
      <c r="C15" s="188">
        <v>18.989999999999998</v>
      </c>
      <c r="D15" s="188">
        <v>2.67</v>
      </c>
      <c r="E15" s="188">
        <v>2.7</v>
      </c>
      <c r="F15" s="188">
        <v>12.03</v>
      </c>
      <c r="G15" s="188">
        <v>8.17</v>
      </c>
      <c r="H15" s="188">
        <v>3.51</v>
      </c>
      <c r="I15" s="188">
        <v>48.069999999999993</v>
      </c>
    </row>
    <row r="16" spans="2:9" ht="30" x14ac:dyDescent="0.25">
      <c r="B16" s="239" t="s">
        <v>1543</v>
      </c>
      <c r="C16" s="188">
        <v>0.94</v>
      </c>
      <c r="D16" s="188">
        <v>1.19</v>
      </c>
      <c r="E16" s="188">
        <v>0.43</v>
      </c>
      <c r="F16" s="188">
        <v>1.82</v>
      </c>
      <c r="G16" s="188">
        <v>3.27</v>
      </c>
      <c r="H16" s="188">
        <v>0.2</v>
      </c>
      <c r="I16" s="188">
        <v>7.8500000000000005</v>
      </c>
    </row>
    <row r="17" spans="2:9" x14ac:dyDescent="0.25">
      <c r="B17" s="239" t="s">
        <v>1544</v>
      </c>
      <c r="C17" s="188">
        <v>33.75</v>
      </c>
      <c r="D17" s="188">
        <v>5.15</v>
      </c>
      <c r="E17" s="188">
        <v>2.17</v>
      </c>
      <c r="F17" s="188">
        <v>8.08</v>
      </c>
      <c r="G17" s="188">
        <v>11.8</v>
      </c>
      <c r="H17" s="188">
        <v>16.010000000000002</v>
      </c>
      <c r="I17" s="188">
        <v>76.960000000000008</v>
      </c>
    </row>
    <row r="18" spans="2:9" x14ac:dyDescent="0.25">
      <c r="B18" s="239" t="s">
        <v>1562</v>
      </c>
      <c r="C18" s="188">
        <v>2.66</v>
      </c>
      <c r="D18" s="188">
        <v>10.58</v>
      </c>
      <c r="E18" s="188">
        <v>4.16</v>
      </c>
      <c r="F18" s="188">
        <v>6.77</v>
      </c>
      <c r="G18" s="188">
        <v>11.82</v>
      </c>
      <c r="H18" s="188"/>
      <c r="I18" s="188">
        <v>35.989999999999995</v>
      </c>
    </row>
    <row r="19" spans="2:9" ht="30" x14ac:dyDescent="0.25">
      <c r="B19" s="239" t="s">
        <v>1563</v>
      </c>
      <c r="C19" s="188">
        <v>4.01</v>
      </c>
      <c r="D19" s="188">
        <v>0.69</v>
      </c>
      <c r="E19" s="188">
        <v>0.52</v>
      </c>
      <c r="F19" s="188">
        <v>1.0900000000000001</v>
      </c>
      <c r="G19" s="188">
        <v>1.51</v>
      </c>
      <c r="H19" s="188"/>
      <c r="I19" s="188">
        <v>7.8199999999999985</v>
      </c>
    </row>
    <row r="20" spans="2:9" x14ac:dyDescent="0.25">
      <c r="B20" s="239" t="s">
        <v>98</v>
      </c>
      <c r="C20" s="188">
        <v>0.27</v>
      </c>
      <c r="D20" s="188">
        <v>0.04</v>
      </c>
      <c r="E20" s="188">
        <v>0.09</v>
      </c>
      <c r="F20" s="188">
        <v>0.03</v>
      </c>
      <c r="G20" s="188">
        <v>0.06</v>
      </c>
      <c r="H20" s="188">
        <v>0.13</v>
      </c>
      <c r="I20" s="188">
        <v>0.62000000000000011</v>
      </c>
    </row>
    <row r="21" spans="2:9" x14ac:dyDescent="0.25">
      <c r="C21" s="188"/>
      <c r="D21" s="188"/>
      <c r="E21" s="188"/>
      <c r="F21" s="188"/>
      <c r="G21" s="188"/>
      <c r="H21" s="188"/>
      <c r="I21" s="188"/>
    </row>
    <row r="22" spans="2:9" x14ac:dyDescent="0.25">
      <c r="B22" s="258" t="s">
        <v>100</v>
      </c>
      <c r="C22" s="236">
        <v>191.26</v>
      </c>
      <c r="D22" s="236">
        <v>70.31</v>
      </c>
      <c r="E22" s="236">
        <v>23.819999999999997</v>
      </c>
      <c r="F22" s="236">
        <v>75.100000000000009</v>
      </c>
      <c r="G22" s="236">
        <v>77.45</v>
      </c>
      <c r="H22" s="236">
        <v>19.850000000000001</v>
      </c>
      <c r="I22" s="236">
        <v>457.79</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0.01</v>
      </c>
      <c r="D10" s="188">
        <v>0</v>
      </c>
      <c r="E10" s="188">
        <v>0</v>
      </c>
      <c r="F10" s="188">
        <v>0</v>
      </c>
      <c r="G10" s="188">
        <v>0</v>
      </c>
      <c r="H10" s="188">
        <v>0</v>
      </c>
      <c r="I10" s="188">
        <v>0</v>
      </c>
      <c r="J10" s="188">
        <v>0</v>
      </c>
      <c r="K10" s="188">
        <v>0</v>
      </c>
      <c r="L10" s="188">
        <v>0</v>
      </c>
      <c r="M10" s="188">
        <v>0.01</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18.399999999999999</v>
      </c>
      <c r="D12" s="188">
        <v>1.05</v>
      </c>
      <c r="E12" s="188">
        <v>0</v>
      </c>
      <c r="F12" s="188">
        <v>0.09</v>
      </c>
      <c r="G12" s="188">
        <v>0.78</v>
      </c>
      <c r="H12" s="188">
        <v>7.0000000000000007E-2</v>
      </c>
      <c r="I12" s="188">
        <v>0.56999999999999995</v>
      </c>
      <c r="J12" s="188">
        <v>1.72</v>
      </c>
      <c r="K12" s="188">
        <v>0.1</v>
      </c>
      <c r="L12" s="188">
        <v>0.02</v>
      </c>
      <c r="M12" s="188">
        <v>22.8</v>
      </c>
    </row>
    <row r="13" spans="2:13" x14ac:dyDescent="0.25">
      <c r="B13" s="260" t="s">
        <v>1577</v>
      </c>
      <c r="C13" s="188">
        <v>24.73</v>
      </c>
      <c r="D13" s="188">
        <v>1.2</v>
      </c>
      <c r="E13" s="188">
        <v>0</v>
      </c>
      <c r="F13" s="188">
        <v>0.19</v>
      </c>
      <c r="G13" s="188">
        <v>3.13</v>
      </c>
      <c r="H13" s="188">
        <v>0.03</v>
      </c>
      <c r="I13" s="188">
        <v>1.1200000000000001</v>
      </c>
      <c r="J13" s="188">
        <v>3.75</v>
      </c>
      <c r="K13" s="188">
        <v>0.03</v>
      </c>
      <c r="L13" s="188">
        <v>0.02</v>
      </c>
      <c r="M13" s="188">
        <v>34.20000000000001</v>
      </c>
    </row>
    <row r="14" spans="2:13" x14ac:dyDescent="0.25">
      <c r="B14" s="261" t="s">
        <v>1578</v>
      </c>
      <c r="C14" s="188">
        <v>76.37</v>
      </c>
      <c r="D14" s="188">
        <v>4.08</v>
      </c>
      <c r="E14" s="188">
        <v>0.02</v>
      </c>
      <c r="F14" s="188">
        <v>1.73</v>
      </c>
      <c r="G14" s="188">
        <v>7.68</v>
      </c>
      <c r="H14" s="188">
        <v>0.03</v>
      </c>
      <c r="I14" s="188">
        <v>5.32</v>
      </c>
      <c r="J14" s="188">
        <v>8.9499999999999993</v>
      </c>
      <c r="K14" s="188">
        <v>7.0000000000000007E-2</v>
      </c>
      <c r="L14" s="188">
        <v>0.03</v>
      </c>
      <c r="M14" s="188">
        <v>104.27999999999999</v>
      </c>
    </row>
    <row r="15" spans="2:13" x14ac:dyDescent="0.25">
      <c r="B15" s="261" t="s">
        <v>1579</v>
      </c>
      <c r="C15" s="188">
        <v>3.09</v>
      </c>
      <c r="D15" s="188">
        <v>0.15</v>
      </c>
      <c r="E15" s="188">
        <v>0</v>
      </c>
      <c r="F15" s="188">
        <v>4.51</v>
      </c>
      <c r="G15" s="188">
        <v>4.6100000000000003</v>
      </c>
      <c r="H15" s="188">
        <v>0</v>
      </c>
      <c r="I15" s="188">
        <v>3.65</v>
      </c>
      <c r="J15" s="188">
        <v>0.56999999999999995</v>
      </c>
      <c r="K15" s="188">
        <v>0</v>
      </c>
      <c r="L15" s="188">
        <v>0.04</v>
      </c>
      <c r="M15" s="188">
        <v>16.619999999999997</v>
      </c>
    </row>
    <row r="16" spans="2:13" x14ac:dyDescent="0.25">
      <c r="B16" s="178" t="s">
        <v>1580</v>
      </c>
      <c r="C16" s="188"/>
      <c r="D16" s="188"/>
      <c r="E16" s="188"/>
      <c r="F16" s="188"/>
      <c r="G16" s="188"/>
      <c r="H16" s="188"/>
      <c r="I16" s="188"/>
      <c r="J16" s="188"/>
      <c r="K16" s="188"/>
      <c r="L16" s="188"/>
      <c r="M16" s="188"/>
    </row>
    <row r="17" spans="2:13" x14ac:dyDescent="0.25">
      <c r="B17" s="178" t="s">
        <v>1581</v>
      </c>
      <c r="C17" s="188">
        <v>13.43</v>
      </c>
      <c r="D17" s="188">
        <v>0.74</v>
      </c>
      <c r="E17" s="188">
        <v>0.14000000000000001</v>
      </c>
      <c r="F17" s="188">
        <v>0.48</v>
      </c>
      <c r="G17" s="188">
        <v>12.21</v>
      </c>
      <c r="H17" s="188">
        <v>1.49</v>
      </c>
      <c r="I17" s="188">
        <v>28.69</v>
      </c>
      <c r="J17" s="188">
        <v>8.52</v>
      </c>
      <c r="K17" s="188">
        <v>3.14</v>
      </c>
      <c r="L17" s="188">
        <v>0.16</v>
      </c>
      <c r="M17" s="188">
        <v>69</v>
      </c>
    </row>
    <row r="18" spans="2:13" x14ac:dyDescent="0.25">
      <c r="B18" s="18" t="s">
        <v>1582</v>
      </c>
      <c r="C18" s="188">
        <v>0</v>
      </c>
      <c r="D18" s="188">
        <v>0</v>
      </c>
      <c r="E18" s="188">
        <v>0</v>
      </c>
      <c r="F18" s="188">
        <v>0</v>
      </c>
      <c r="G18" s="188">
        <v>0</v>
      </c>
      <c r="H18" s="188">
        <v>0</v>
      </c>
      <c r="I18" s="188">
        <v>0</v>
      </c>
      <c r="J18" s="188">
        <v>0</v>
      </c>
      <c r="K18" s="188">
        <v>0</v>
      </c>
      <c r="L18" s="188">
        <v>0</v>
      </c>
      <c r="M18" s="188">
        <v>0</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136.03</v>
      </c>
      <c r="D20" s="236">
        <v>7.2200000000000006</v>
      </c>
      <c r="E20" s="236">
        <v>0.16</v>
      </c>
      <c r="F20" s="236">
        <v>7</v>
      </c>
      <c r="G20" s="236">
        <v>28.41</v>
      </c>
      <c r="H20" s="236">
        <v>1.62</v>
      </c>
      <c r="I20" s="236">
        <v>39.35</v>
      </c>
      <c r="J20" s="236">
        <v>23.509999999999998</v>
      </c>
      <c r="K20" s="236">
        <v>3.3400000000000003</v>
      </c>
      <c r="L20" s="236">
        <v>0.27</v>
      </c>
      <c r="M20" s="236">
        <v>246.91</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0.01</v>
      </c>
      <c r="D30" s="188">
        <v>0</v>
      </c>
      <c r="E30" s="188">
        <v>0</v>
      </c>
      <c r="F30" s="188">
        <v>0</v>
      </c>
      <c r="G30" s="188">
        <v>0</v>
      </c>
      <c r="H30" s="188">
        <v>0</v>
      </c>
      <c r="I30" s="188">
        <v>0.01</v>
      </c>
      <c r="J30" s="188">
        <v>0</v>
      </c>
      <c r="K30" s="188">
        <v>0</v>
      </c>
      <c r="L30" s="188">
        <v>0</v>
      </c>
      <c r="M30" s="188">
        <v>0.02</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13.71</v>
      </c>
      <c r="D32" s="188">
        <v>1.03</v>
      </c>
      <c r="E32" s="188">
        <v>0.28000000000000003</v>
      </c>
      <c r="F32" s="188">
        <v>0.17</v>
      </c>
      <c r="G32" s="188">
        <v>2.5499999999999998</v>
      </c>
      <c r="H32" s="188">
        <v>0.4</v>
      </c>
      <c r="I32" s="188">
        <v>2.0299999999999998</v>
      </c>
      <c r="J32" s="188">
        <v>2.23</v>
      </c>
      <c r="K32" s="188">
        <v>0.28000000000000003</v>
      </c>
      <c r="L32" s="188">
        <v>0.03</v>
      </c>
      <c r="M32" s="188">
        <v>22.71</v>
      </c>
    </row>
    <row r="33" spans="2:13" x14ac:dyDescent="0.25">
      <c r="B33" s="260" t="s">
        <v>1577</v>
      </c>
      <c r="C33" s="188">
        <v>17.559999999999999</v>
      </c>
      <c r="D33" s="188">
        <v>1.05</v>
      </c>
      <c r="E33" s="188">
        <v>0.22</v>
      </c>
      <c r="F33" s="188">
        <v>0.18</v>
      </c>
      <c r="G33" s="188">
        <v>2.36</v>
      </c>
      <c r="H33" s="188">
        <v>0.43</v>
      </c>
      <c r="I33" s="188">
        <v>2.58</v>
      </c>
      <c r="J33" s="188">
        <v>2.31</v>
      </c>
      <c r="K33" s="188">
        <v>0.54</v>
      </c>
      <c r="L33" s="188">
        <v>0.02</v>
      </c>
      <c r="M33" s="188">
        <v>27.249999999999993</v>
      </c>
    </row>
    <row r="34" spans="2:13" x14ac:dyDescent="0.25">
      <c r="B34" s="261" t="s">
        <v>1578</v>
      </c>
      <c r="C34" s="188">
        <v>69.63</v>
      </c>
      <c r="D34" s="188">
        <v>3.09</v>
      </c>
      <c r="E34" s="188">
        <v>11.77</v>
      </c>
      <c r="F34" s="188">
        <v>1.34</v>
      </c>
      <c r="G34" s="188">
        <v>6.14</v>
      </c>
      <c r="H34" s="188">
        <v>1.1499999999999999</v>
      </c>
      <c r="I34" s="188">
        <v>8.36</v>
      </c>
      <c r="J34" s="188">
        <v>3.65</v>
      </c>
      <c r="K34" s="188">
        <v>0.61</v>
      </c>
      <c r="L34" s="188">
        <v>0.03</v>
      </c>
      <c r="M34" s="188">
        <v>105.77000000000001</v>
      </c>
    </row>
    <row r="35" spans="2:13" x14ac:dyDescent="0.25">
      <c r="B35" s="261" t="s">
        <v>1579</v>
      </c>
      <c r="C35" s="188">
        <v>2.25</v>
      </c>
      <c r="D35" s="188">
        <v>7.0000000000000007E-2</v>
      </c>
      <c r="E35" s="188">
        <v>0.56000000000000005</v>
      </c>
      <c r="F35" s="188">
        <v>0.82</v>
      </c>
      <c r="G35" s="188">
        <v>1.34</v>
      </c>
      <c r="H35" s="188">
        <v>0.13</v>
      </c>
      <c r="I35" s="188">
        <v>1.39</v>
      </c>
      <c r="J35" s="188">
        <v>0.34</v>
      </c>
      <c r="K35" s="188">
        <v>0.21</v>
      </c>
      <c r="L35" s="188">
        <v>0.05</v>
      </c>
      <c r="M35" s="188">
        <v>7.1599999999999993</v>
      </c>
    </row>
    <row r="36" spans="2:13" x14ac:dyDescent="0.25">
      <c r="B36" s="178" t="s">
        <v>1580</v>
      </c>
      <c r="C36" s="188"/>
      <c r="D36" s="188"/>
      <c r="E36" s="188"/>
      <c r="F36" s="188"/>
      <c r="G36" s="188"/>
      <c r="H36" s="188"/>
      <c r="I36" s="188"/>
      <c r="J36" s="188"/>
      <c r="K36" s="188"/>
      <c r="L36" s="188"/>
      <c r="M36" s="188"/>
    </row>
    <row r="37" spans="2:13" x14ac:dyDescent="0.25">
      <c r="B37" s="178" t="s">
        <v>1581</v>
      </c>
      <c r="C37" s="188">
        <v>5.43</v>
      </c>
      <c r="D37" s="188">
        <v>0.4</v>
      </c>
      <c r="E37" s="188">
        <v>0.37</v>
      </c>
      <c r="F37" s="188">
        <v>0.13</v>
      </c>
      <c r="G37" s="188">
        <v>7.27</v>
      </c>
      <c r="H37" s="188">
        <v>4.12</v>
      </c>
      <c r="I37" s="188">
        <v>23.21</v>
      </c>
      <c r="J37" s="188">
        <v>3.94</v>
      </c>
      <c r="K37" s="188">
        <v>2.84</v>
      </c>
      <c r="L37" s="188">
        <v>0.23</v>
      </c>
      <c r="M37" s="188">
        <v>47.939999999999991</v>
      </c>
    </row>
    <row r="38" spans="2:13" x14ac:dyDescent="0.25">
      <c r="B38" s="18" t="s">
        <v>1582</v>
      </c>
      <c r="C38" s="188">
        <v>0</v>
      </c>
      <c r="D38" s="188">
        <v>0</v>
      </c>
      <c r="E38" s="188">
        <v>0</v>
      </c>
      <c r="F38" s="188">
        <v>0</v>
      </c>
      <c r="G38" s="188">
        <v>0</v>
      </c>
      <c r="H38" s="188">
        <v>0</v>
      </c>
      <c r="I38" s="188">
        <v>0</v>
      </c>
      <c r="J38" s="188">
        <v>0</v>
      </c>
      <c r="K38" s="188">
        <v>0</v>
      </c>
      <c r="L38" s="188">
        <v>0</v>
      </c>
      <c r="M38" s="188">
        <v>0</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108.59</v>
      </c>
      <c r="D40" s="236">
        <v>5.6400000000000006</v>
      </c>
      <c r="E40" s="236">
        <v>13.2</v>
      </c>
      <c r="F40" s="236">
        <v>2.6399999999999997</v>
      </c>
      <c r="G40" s="236">
        <v>19.66</v>
      </c>
      <c r="H40" s="236">
        <v>6.23</v>
      </c>
      <c r="I40" s="236">
        <v>37.58</v>
      </c>
      <c r="J40" s="236">
        <v>12.469999999999999</v>
      </c>
      <c r="K40" s="236">
        <v>4.4800000000000004</v>
      </c>
      <c r="L40" s="236">
        <v>0.36</v>
      </c>
      <c r="M40" s="236">
        <v>210.85</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0.02</v>
      </c>
      <c r="D50" s="188">
        <v>0</v>
      </c>
      <c r="E50" s="188">
        <v>0</v>
      </c>
      <c r="F50" s="188">
        <v>0</v>
      </c>
      <c r="G50" s="188">
        <v>0</v>
      </c>
      <c r="H50" s="188">
        <v>0</v>
      </c>
      <c r="I50" s="188">
        <v>0.01</v>
      </c>
      <c r="J50" s="188">
        <v>0</v>
      </c>
      <c r="K50" s="188">
        <v>0</v>
      </c>
      <c r="L50" s="188">
        <v>0</v>
      </c>
      <c r="M50" s="188">
        <v>0.03</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32.11</v>
      </c>
      <c r="D52" s="188">
        <v>2.08</v>
      </c>
      <c r="E52" s="188">
        <v>0.28000000000000003</v>
      </c>
      <c r="F52" s="188">
        <v>0.26</v>
      </c>
      <c r="G52" s="188">
        <v>3.33</v>
      </c>
      <c r="H52" s="188">
        <v>0.47000000000000003</v>
      </c>
      <c r="I52" s="188">
        <v>2.5999999999999996</v>
      </c>
      <c r="J52" s="188">
        <v>3.95</v>
      </c>
      <c r="K52" s="188">
        <v>0.38</v>
      </c>
      <c r="L52" s="188">
        <v>0.05</v>
      </c>
      <c r="M52" s="188">
        <v>45.51</v>
      </c>
    </row>
    <row r="53" spans="2:14" x14ac:dyDescent="0.25">
      <c r="B53" s="260" t="s">
        <v>1577</v>
      </c>
      <c r="C53" s="188">
        <v>42.29</v>
      </c>
      <c r="D53" s="188">
        <v>2.25</v>
      </c>
      <c r="E53" s="188">
        <v>0.22</v>
      </c>
      <c r="F53" s="188">
        <v>0.37</v>
      </c>
      <c r="G53" s="188">
        <v>5.49</v>
      </c>
      <c r="H53" s="188">
        <v>0.45999999999999996</v>
      </c>
      <c r="I53" s="188">
        <v>3.7</v>
      </c>
      <c r="J53" s="188">
        <v>6.0600000000000005</v>
      </c>
      <c r="K53" s="188">
        <v>0.57000000000000006</v>
      </c>
      <c r="L53" s="188">
        <v>0.04</v>
      </c>
      <c r="M53" s="188">
        <v>61.45</v>
      </c>
    </row>
    <row r="54" spans="2:14" x14ac:dyDescent="0.25">
      <c r="B54" s="261" t="s">
        <v>1578</v>
      </c>
      <c r="C54" s="188">
        <v>146</v>
      </c>
      <c r="D54" s="188">
        <v>7.17</v>
      </c>
      <c r="E54" s="188">
        <v>11.79</v>
      </c>
      <c r="F54" s="188">
        <v>3.0700000000000003</v>
      </c>
      <c r="G54" s="188">
        <v>13.82</v>
      </c>
      <c r="H54" s="188">
        <v>1.18</v>
      </c>
      <c r="I54" s="188">
        <v>13.68</v>
      </c>
      <c r="J54" s="188">
        <v>12.6</v>
      </c>
      <c r="K54" s="188">
        <v>0.67999999999999994</v>
      </c>
      <c r="L54" s="188">
        <v>0.06</v>
      </c>
      <c r="M54" s="188">
        <v>210.04999999999998</v>
      </c>
    </row>
    <row r="55" spans="2:14" x14ac:dyDescent="0.25">
      <c r="B55" s="261" t="s">
        <v>1579</v>
      </c>
      <c r="C55" s="188">
        <v>5.34</v>
      </c>
      <c r="D55" s="188">
        <v>0.22</v>
      </c>
      <c r="E55" s="188">
        <v>0.56000000000000005</v>
      </c>
      <c r="F55" s="188">
        <v>5.33</v>
      </c>
      <c r="G55" s="188">
        <v>5.95</v>
      </c>
      <c r="H55" s="188">
        <v>0.13</v>
      </c>
      <c r="I55" s="188">
        <v>5.04</v>
      </c>
      <c r="J55" s="188">
        <v>0.90999999999999992</v>
      </c>
      <c r="K55" s="188">
        <v>0.21</v>
      </c>
      <c r="L55" s="188">
        <v>0.09</v>
      </c>
      <c r="M55" s="188">
        <v>23.779999999999998</v>
      </c>
    </row>
    <row r="56" spans="2:14" x14ac:dyDescent="0.25">
      <c r="B56" s="178" t="s">
        <v>1580</v>
      </c>
      <c r="C56" s="188"/>
      <c r="D56" s="188"/>
      <c r="E56" s="188"/>
      <c r="F56" s="188"/>
      <c r="G56" s="188"/>
      <c r="H56" s="188"/>
      <c r="I56" s="188"/>
      <c r="J56" s="188"/>
      <c r="K56" s="188"/>
      <c r="L56" s="188"/>
      <c r="M56" s="188"/>
    </row>
    <row r="57" spans="2:14" x14ac:dyDescent="0.25">
      <c r="B57" s="18" t="s">
        <v>1581</v>
      </c>
      <c r="C57" s="262">
        <v>18.86</v>
      </c>
      <c r="D57" s="262">
        <v>1.1400000000000001</v>
      </c>
      <c r="E57" s="262">
        <v>0.51</v>
      </c>
      <c r="F57" s="262">
        <v>0.61</v>
      </c>
      <c r="G57" s="262">
        <v>19.48</v>
      </c>
      <c r="H57" s="262">
        <v>5.61</v>
      </c>
      <c r="I57" s="262">
        <v>51.900000000000006</v>
      </c>
      <c r="J57" s="262">
        <v>12.459999999999999</v>
      </c>
      <c r="K57" s="262">
        <v>5.98</v>
      </c>
      <c r="L57" s="262">
        <v>0.39</v>
      </c>
      <c r="M57" s="262">
        <v>116.94000000000001</v>
      </c>
    </row>
    <row r="58" spans="2:14" x14ac:dyDescent="0.25">
      <c r="B58" s="18" t="s">
        <v>1582</v>
      </c>
      <c r="C58" s="188">
        <v>0</v>
      </c>
      <c r="D58" s="188">
        <v>0</v>
      </c>
      <c r="E58" s="188">
        <v>0</v>
      </c>
      <c r="F58" s="188">
        <v>0</v>
      </c>
      <c r="G58" s="188">
        <v>0</v>
      </c>
      <c r="H58" s="188">
        <v>0</v>
      </c>
      <c r="I58" s="188">
        <v>0</v>
      </c>
      <c r="J58" s="188">
        <v>0</v>
      </c>
      <c r="K58" s="188">
        <v>0</v>
      </c>
      <c r="L58" s="188">
        <v>0</v>
      </c>
      <c r="M58" s="188">
        <v>0</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244.62</v>
      </c>
      <c r="D60" s="236">
        <v>12.860000000000001</v>
      </c>
      <c r="E60" s="236">
        <v>13.36</v>
      </c>
      <c r="F60" s="236">
        <v>9.64</v>
      </c>
      <c r="G60" s="236">
        <v>48.07</v>
      </c>
      <c r="H60" s="236">
        <v>7.85</v>
      </c>
      <c r="I60" s="236">
        <v>76.930000000000007</v>
      </c>
      <c r="J60" s="236">
        <v>35.979999999999997</v>
      </c>
      <c r="K60" s="236">
        <v>7.82</v>
      </c>
      <c r="L60" s="236">
        <v>0.63</v>
      </c>
      <c r="M60" s="236">
        <v>457.75999999999993</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3" t="s">
        <v>100</v>
      </c>
    </row>
    <row r="9" spans="2:13" x14ac:dyDescent="0.25">
      <c r="B9" s="18" t="s">
        <v>1588</v>
      </c>
      <c r="C9" s="188">
        <v>25.08</v>
      </c>
      <c r="D9" s="188">
        <v>0.75</v>
      </c>
      <c r="E9" s="188">
        <v>0.84</v>
      </c>
      <c r="F9" s="188">
        <v>0.49</v>
      </c>
      <c r="G9" s="188">
        <v>10.85</v>
      </c>
      <c r="H9" s="188">
        <v>0.6</v>
      </c>
      <c r="I9" s="188">
        <v>9.5</v>
      </c>
      <c r="J9" s="188">
        <v>2.11</v>
      </c>
      <c r="K9" s="188">
        <v>0.5</v>
      </c>
      <c r="L9" s="188">
        <v>0.18</v>
      </c>
      <c r="M9" s="188">
        <v>50.9</v>
      </c>
    </row>
    <row r="10" spans="2:13" x14ac:dyDescent="0.25">
      <c r="B10" s="18" t="s">
        <v>669</v>
      </c>
      <c r="C10" s="188">
        <v>12.05</v>
      </c>
      <c r="D10" s="188">
        <v>0.36</v>
      </c>
      <c r="E10" s="188">
        <v>0.16</v>
      </c>
      <c r="F10" s="188">
        <v>0.6</v>
      </c>
      <c r="G10" s="188">
        <v>3.16</v>
      </c>
      <c r="H10" s="188">
        <v>0.12</v>
      </c>
      <c r="I10" s="188">
        <v>5.3</v>
      </c>
      <c r="J10" s="188">
        <v>0.95</v>
      </c>
      <c r="K10" s="188">
        <v>0.04</v>
      </c>
      <c r="L10" s="188">
        <v>0.01</v>
      </c>
      <c r="M10" s="188">
        <v>22.75</v>
      </c>
    </row>
    <row r="11" spans="2:13" x14ac:dyDescent="0.25">
      <c r="B11" s="18" t="s">
        <v>671</v>
      </c>
      <c r="C11" s="188">
        <v>10.54</v>
      </c>
      <c r="D11" s="188">
        <v>0.4</v>
      </c>
      <c r="E11" s="188">
        <v>0.04</v>
      </c>
      <c r="F11" s="188">
        <v>0.2</v>
      </c>
      <c r="G11" s="188">
        <v>3.21</v>
      </c>
      <c r="H11" s="188">
        <v>0.43</v>
      </c>
      <c r="I11" s="188">
        <v>5.03</v>
      </c>
      <c r="J11" s="188">
        <v>1.05</v>
      </c>
      <c r="K11" s="188">
        <v>0.34</v>
      </c>
      <c r="L11" s="188">
        <v>0</v>
      </c>
      <c r="M11" s="188">
        <v>21.24</v>
      </c>
    </row>
    <row r="12" spans="2:13" x14ac:dyDescent="0.25">
      <c r="B12" s="18" t="s">
        <v>673</v>
      </c>
      <c r="C12" s="188">
        <v>19.73</v>
      </c>
      <c r="D12" s="188">
        <v>0.86</v>
      </c>
      <c r="E12" s="188">
        <v>1.55</v>
      </c>
      <c r="F12" s="188">
        <v>0.39</v>
      </c>
      <c r="G12" s="188">
        <v>5.55</v>
      </c>
      <c r="H12" s="188">
        <v>1.3</v>
      </c>
      <c r="I12" s="188">
        <v>8.75</v>
      </c>
      <c r="J12" s="188">
        <v>1.87</v>
      </c>
      <c r="K12" s="188">
        <v>0.82</v>
      </c>
      <c r="L12" s="188">
        <v>0.08</v>
      </c>
      <c r="M12" s="188">
        <v>40.9</v>
      </c>
    </row>
    <row r="13" spans="2:13" x14ac:dyDescent="0.25">
      <c r="B13" s="18" t="s">
        <v>675</v>
      </c>
      <c r="C13" s="188">
        <v>177.23</v>
      </c>
      <c r="D13" s="188">
        <v>10.49</v>
      </c>
      <c r="E13" s="188">
        <v>10.77</v>
      </c>
      <c r="F13" s="188">
        <v>7.95</v>
      </c>
      <c r="G13" s="188">
        <v>25.31</v>
      </c>
      <c r="H13" s="188">
        <v>5.41</v>
      </c>
      <c r="I13" s="188">
        <v>48.38</v>
      </c>
      <c r="J13" s="188">
        <v>30</v>
      </c>
      <c r="K13" s="188">
        <v>6.11</v>
      </c>
      <c r="L13" s="188">
        <v>0.34</v>
      </c>
      <c r="M13" s="188">
        <v>321.99</v>
      </c>
    </row>
    <row r="14" spans="2:13" x14ac:dyDescent="0.25">
      <c r="B14" s="258" t="s">
        <v>100</v>
      </c>
      <c r="C14" s="236">
        <v>244.63</v>
      </c>
      <c r="D14" s="236">
        <v>12.86</v>
      </c>
      <c r="E14" s="236">
        <v>13.36</v>
      </c>
      <c r="F14" s="236">
        <v>9.629999999999999</v>
      </c>
      <c r="G14" s="236">
        <v>48.08</v>
      </c>
      <c r="H14" s="236">
        <v>7.86</v>
      </c>
      <c r="I14" s="236">
        <v>76.960000000000008</v>
      </c>
      <c r="J14" s="236">
        <v>35.979999999999997</v>
      </c>
      <c r="K14" s="236">
        <v>7.8100000000000005</v>
      </c>
      <c r="L14" s="236">
        <v>0.6100000000000001</v>
      </c>
      <c r="M14" s="236">
        <v>457.78</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0.629</v>
      </c>
      <c r="D23" s="188">
        <v>1.7000000000000001E-2</v>
      </c>
      <c r="E23" s="188">
        <v>1.9E-2</v>
      </c>
      <c r="F23" s="188">
        <v>1E-3</v>
      </c>
      <c r="G23" s="188">
        <v>3.0000000000000001E-3</v>
      </c>
      <c r="H23" s="188">
        <v>0</v>
      </c>
      <c r="I23" s="188">
        <v>0.03</v>
      </c>
      <c r="J23" s="188">
        <v>5.0000000000000001E-3</v>
      </c>
      <c r="K23" s="188">
        <v>0</v>
      </c>
      <c r="L23" s="188"/>
      <c r="M23" s="188">
        <v>0.70400000000000007</v>
      </c>
    </row>
    <row r="24" spans="2:13" x14ac:dyDescent="0.25">
      <c r="B24" s="18" t="s">
        <v>1593</v>
      </c>
      <c r="C24" s="188">
        <v>0.307</v>
      </c>
      <c r="D24" s="188">
        <v>2.4E-2</v>
      </c>
      <c r="E24" s="188">
        <v>7.2999999999999995E-2</v>
      </c>
      <c r="F24" s="188">
        <v>3.0000000000000001E-3</v>
      </c>
      <c r="G24" s="188">
        <v>1.6E-2</v>
      </c>
      <c r="H24" s="188">
        <v>6.5000000000000002E-2</v>
      </c>
      <c r="I24" s="188">
        <v>0.27100000000000002</v>
      </c>
      <c r="J24" s="188">
        <v>1.7000000000000001E-2</v>
      </c>
      <c r="K24" s="188">
        <v>8.0000000000000002E-3</v>
      </c>
      <c r="L24" s="188">
        <v>0</v>
      </c>
      <c r="M24" s="188">
        <v>0.78400000000000014</v>
      </c>
    </row>
    <row r="25" spans="2:13" x14ac:dyDescent="0.25">
      <c r="B25" s="18" t="s">
        <v>1594</v>
      </c>
      <c r="C25" s="188">
        <v>0.57899999999999996</v>
      </c>
      <c r="D25" s="188">
        <v>5.5E-2</v>
      </c>
      <c r="E25" s="188">
        <v>0.10199999999999999</v>
      </c>
      <c r="F25" s="188">
        <v>1.6E-2</v>
      </c>
      <c r="G25" s="188">
        <v>9.2999999999999999E-2</v>
      </c>
      <c r="H25" s="188">
        <v>0.32200000000000001</v>
      </c>
      <c r="I25" s="188">
        <v>1.9490000000000001</v>
      </c>
      <c r="J25" s="188">
        <v>4.2999999999999997E-2</v>
      </c>
      <c r="K25" s="188">
        <v>3.3000000000000002E-2</v>
      </c>
      <c r="L25" s="188">
        <v>2E-3</v>
      </c>
      <c r="M25" s="188">
        <v>3.194</v>
      </c>
    </row>
    <row r="26" spans="2:13" x14ac:dyDescent="0.25">
      <c r="B26" s="18" t="s">
        <v>1595</v>
      </c>
      <c r="C26" s="188">
        <v>3.3279999999999998</v>
      </c>
      <c r="D26" s="188">
        <v>0.222</v>
      </c>
      <c r="E26" s="188">
        <v>0.51700000000000002</v>
      </c>
      <c r="F26" s="188">
        <v>5.6000000000000001E-2</v>
      </c>
      <c r="G26" s="188">
        <v>1.0669999999999999</v>
      </c>
      <c r="H26" s="188">
        <v>1.2150000000000001</v>
      </c>
      <c r="I26" s="188">
        <v>3.55</v>
      </c>
      <c r="J26" s="188">
        <v>0.28399999999999997</v>
      </c>
      <c r="K26" s="188">
        <v>0.316</v>
      </c>
      <c r="L26" s="188">
        <v>7.0000000000000001E-3</v>
      </c>
      <c r="M26" s="188">
        <v>10.562000000000001</v>
      </c>
    </row>
    <row r="27" spans="2:13" x14ac:dyDescent="0.25">
      <c r="B27" s="18" t="s">
        <v>1596</v>
      </c>
      <c r="C27" s="188">
        <v>48.174999999999997</v>
      </c>
      <c r="D27" s="188">
        <v>3.036</v>
      </c>
      <c r="E27" s="188">
        <v>7.4160000000000004</v>
      </c>
      <c r="F27" s="188">
        <v>1.2410000000000001</v>
      </c>
      <c r="G27" s="188">
        <v>6.2069999999999999</v>
      </c>
      <c r="H27" s="188">
        <v>5.4640000000000004</v>
      </c>
      <c r="I27" s="188">
        <v>41.622999999999998</v>
      </c>
      <c r="J27" s="188">
        <v>5.1609999999999996</v>
      </c>
      <c r="K27" s="188">
        <v>1.929</v>
      </c>
      <c r="L27" s="188">
        <v>0.25800000000000001</v>
      </c>
      <c r="M27" s="188">
        <v>120.50999999999998</v>
      </c>
    </row>
    <row r="28" spans="2:13" x14ac:dyDescent="0.25">
      <c r="B28" s="18" t="s">
        <v>1597</v>
      </c>
      <c r="C28" s="188">
        <v>191.60900000000001</v>
      </c>
      <c r="D28" s="188">
        <v>9.5129999999999999</v>
      </c>
      <c r="E28" s="188">
        <v>5.2290000000000001</v>
      </c>
      <c r="F28" s="188">
        <v>8.32</v>
      </c>
      <c r="G28" s="188">
        <v>40.692</v>
      </c>
      <c r="H28" s="188">
        <v>0.78900000000000003</v>
      </c>
      <c r="I28" s="188">
        <v>29.527999999999999</v>
      </c>
      <c r="J28" s="188">
        <v>30.466000000000001</v>
      </c>
      <c r="K28" s="188">
        <v>5.5209999999999999</v>
      </c>
      <c r="L28" s="188">
        <v>0.34499999999999997</v>
      </c>
      <c r="M28" s="188">
        <v>322.01200000000011</v>
      </c>
    </row>
    <row r="29" spans="2:13" x14ac:dyDescent="0.25">
      <c r="B29" s="258" t="s">
        <v>100</v>
      </c>
      <c r="C29" s="236">
        <v>244.62700000000001</v>
      </c>
      <c r="D29" s="236">
        <v>12.867000000000001</v>
      </c>
      <c r="E29" s="236">
        <v>13.356000000000002</v>
      </c>
      <c r="F29" s="236">
        <v>9.6370000000000005</v>
      </c>
      <c r="G29" s="236">
        <v>48.078000000000003</v>
      </c>
      <c r="H29" s="236">
        <v>7.8550000000000004</v>
      </c>
      <c r="I29" s="236">
        <v>76.950999999999993</v>
      </c>
      <c r="J29" s="236">
        <v>35.975999999999999</v>
      </c>
      <c r="K29" s="236">
        <v>7.8070000000000004</v>
      </c>
      <c r="L29" s="236">
        <v>0.61199999999999999</v>
      </c>
      <c r="M29" s="236">
        <v>457.76600000000008</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3.3925000000000001</v>
      </c>
      <c r="D38" s="263"/>
      <c r="E38" s="263">
        <v>0.59179000000000004</v>
      </c>
      <c r="F38" s="263">
        <v>0.29841000000000001</v>
      </c>
      <c r="G38" s="263">
        <v>0.18540999999999999</v>
      </c>
      <c r="H38" s="263">
        <v>0.32715</v>
      </c>
      <c r="I38" s="263">
        <v>0.53571999999999997</v>
      </c>
      <c r="J38" s="263"/>
      <c r="K38" s="263"/>
      <c r="L38" s="263"/>
      <c r="M38" s="264">
        <v>0.53812000000000004</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1.831E-2</v>
      </c>
      <c r="D48" s="266"/>
      <c r="E48" s="266">
        <v>1.75E-3</v>
      </c>
      <c r="F48" s="266">
        <v>4.15E-3</v>
      </c>
      <c r="G48" s="266">
        <v>1.5100000000000001E-3</v>
      </c>
      <c r="H48" s="266">
        <v>8.4000000000000003E-4</v>
      </c>
      <c r="I48" s="266">
        <v>2.3900000000000002E-3</v>
      </c>
      <c r="J48" s="266"/>
      <c r="K48" s="266"/>
      <c r="L48" s="266"/>
      <c r="M48" s="267">
        <v>2.5100000000000001E-3</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1E-3</v>
      </c>
      <c r="D58" s="268">
        <v>2E-3</v>
      </c>
      <c r="E58" s="268"/>
      <c r="F58" s="268">
        <v>1E-3</v>
      </c>
      <c r="G58" s="268">
        <v>5.0000000000000001E-3</v>
      </c>
      <c r="H58" s="268">
        <v>1E-3</v>
      </c>
      <c r="I58" s="268">
        <v>0.01</v>
      </c>
      <c r="J58" s="268"/>
      <c r="K58" s="268"/>
      <c r="L58" s="268"/>
      <c r="M58" s="268">
        <v>2E-3</v>
      </c>
    </row>
    <row r="59" spans="2:13" x14ac:dyDescent="0.25">
      <c r="B59" s="178" t="s">
        <v>1605</v>
      </c>
      <c r="C59" s="268">
        <v>0</v>
      </c>
      <c r="D59" s="268">
        <v>1E-3</v>
      </c>
      <c r="E59" s="268"/>
      <c r="F59" s="268">
        <v>1E-3</v>
      </c>
      <c r="G59" s="268"/>
      <c r="H59" s="268">
        <v>1E-3</v>
      </c>
      <c r="I59" s="268">
        <v>0.01</v>
      </c>
      <c r="J59" s="268"/>
      <c r="K59" s="268"/>
      <c r="L59" s="268"/>
      <c r="M59" s="268">
        <v>1E-3</v>
      </c>
    </row>
    <row r="60" spans="2:13" x14ac:dyDescent="0.25">
      <c r="B60" s="178" t="s">
        <v>1606</v>
      </c>
      <c r="C60" s="268">
        <v>0</v>
      </c>
      <c r="D60" s="268">
        <v>3.0000000000000001E-3</v>
      </c>
      <c r="E60" s="268"/>
      <c r="F60" s="268">
        <v>8.0000000000000002E-3</v>
      </c>
      <c r="G60" s="268"/>
      <c r="H60" s="268">
        <v>0</v>
      </c>
      <c r="I60" s="268">
        <v>8.3000000000000004E-2</v>
      </c>
      <c r="J60" s="268"/>
      <c r="K60" s="268"/>
      <c r="L60" s="268"/>
      <c r="M60" s="268">
        <v>4.0000000000000001E-3</v>
      </c>
    </row>
    <row r="61" spans="2:13" x14ac:dyDescent="0.25">
      <c r="B61" s="178" t="s">
        <v>1607</v>
      </c>
      <c r="C61" s="268">
        <v>2E-3</v>
      </c>
      <c r="D61" s="268">
        <v>2E-3</v>
      </c>
      <c r="E61" s="268"/>
      <c r="F61" s="268">
        <v>1E-3</v>
      </c>
      <c r="G61" s="268"/>
      <c r="H61" s="268">
        <v>0.01</v>
      </c>
      <c r="I61" s="268">
        <v>2.4E-2</v>
      </c>
      <c r="J61" s="268"/>
      <c r="K61" s="268"/>
      <c r="L61" s="268"/>
      <c r="M61" s="268">
        <v>3.0000000000000001E-3</v>
      </c>
    </row>
    <row r="62" spans="2:13" x14ac:dyDescent="0.25">
      <c r="B62" s="178" t="s">
        <v>1608</v>
      </c>
      <c r="C62" s="268">
        <v>4.0000000000000001E-3</v>
      </c>
      <c r="D62" s="268">
        <v>4.0000000000000001E-3</v>
      </c>
      <c r="E62" s="268"/>
      <c r="F62" s="268">
        <v>3.0000000000000001E-3</v>
      </c>
      <c r="G62" s="268"/>
      <c r="H62" s="268"/>
      <c r="I62" s="268">
        <v>0.32600000000000001</v>
      </c>
      <c r="J62" s="268"/>
      <c r="K62" s="268"/>
      <c r="L62" s="268"/>
      <c r="M62" s="268">
        <v>1.9E-2</v>
      </c>
    </row>
    <row r="63" spans="2:13" x14ac:dyDescent="0.25">
      <c r="B63" s="184" t="s">
        <v>1609</v>
      </c>
      <c r="C63" s="269">
        <v>7.0000000000000001E-3</v>
      </c>
      <c r="D63" s="269">
        <v>2.9000000000000001E-2</v>
      </c>
      <c r="E63" s="269"/>
      <c r="F63" s="269">
        <v>3.5000000000000003E-2</v>
      </c>
      <c r="G63" s="269"/>
      <c r="H63" s="269">
        <v>2.5999999999999999E-2</v>
      </c>
      <c r="I63" s="269">
        <v>0.19500000000000001</v>
      </c>
      <c r="J63" s="269"/>
      <c r="K63" s="269"/>
      <c r="L63" s="269"/>
      <c r="M63" s="269">
        <v>1.2E-2</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36.94</v>
      </c>
      <c r="D72" s="266">
        <v>1.71</v>
      </c>
      <c r="E72" s="266">
        <v>1.1000000000000001</v>
      </c>
      <c r="F72" s="266">
        <v>0</v>
      </c>
      <c r="G72" s="266">
        <v>2.85</v>
      </c>
      <c r="H72" s="266">
        <v>0</v>
      </c>
      <c r="I72" s="266">
        <v>28.22</v>
      </c>
      <c r="J72" s="266">
        <v>2.5499999999999998</v>
      </c>
      <c r="K72" s="266">
        <v>0</v>
      </c>
      <c r="L72" s="266">
        <v>0</v>
      </c>
      <c r="M72" s="267">
        <v>73.36999999999999</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0.01</v>
      </c>
      <c r="D81" s="266">
        <v>0.01</v>
      </c>
      <c r="E81" s="266">
        <v>0</v>
      </c>
      <c r="F81" s="266">
        <v>0.01</v>
      </c>
      <c r="G81" s="266">
        <v>0</v>
      </c>
      <c r="H81" s="266">
        <v>0.03</v>
      </c>
      <c r="I81" s="266">
        <v>0</v>
      </c>
      <c r="J81" s="266">
        <v>0.01</v>
      </c>
      <c r="K81" s="266">
        <v>0</v>
      </c>
      <c r="L81" s="266">
        <v>0</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7"/>
    </row>
    <row r="12" spans="2:4" x14ac:dyDescent="0.25">
      <c r="B12" s="171"/>
      <c r="C12" s="141"/>
      <c r="D12" s="427"/>
    </row>
    <row r="13" spans="2:4" ht="45" x14ac:dyDescent="0.25">
      <c r="B13" s="171"/>
      <c r="C13" s="141" t="s">
        <v>1620</v>
      </c>
      <c r="D13" s="427"/>
    </row>
    <row r="14" spans="2:4" ht="30" x14ac:dyDescent="0.25">
      <c r="B14" s="155" t="s">
        <v>1621</v>
      </c>
      <c r="C14" s="141" t="s">
        <v>1622</v>
      </c>
      <c r="D14" s="427"/>
    </row>
    <row r="15" spans="2:4" x14ac:dyDescent="0.25">
      <c r="B15" s="155"/>
      <c r="C15" s="277" t="s">
        <v>1623</v>
      </c>
      <c r="D15" s="427"/>
    </row>
    <row r="16" spans="2:4" ht="30" x14ac:dyDescent="0.25">
      <c r="B16" s="155" t="s">
        <v>1624</v>
      </c>
      <c r="C16" s="277" t="s">
        <v>1625</v>
      </c>
      <c r="D16" s="427"/>
    </row>
    <row r="17" spans="2:4" x14ac:dyDescent="0.25">
      <c r="B17" s="278"/>
      <c r="C17" s="277" t="s">
        <v>1626</v>
      </c>
      <c r="D17" s="427"/>
    </row>
    <row r="18" spans="2:4" x14ac:dyDescent="0.25">
      <c r="B18" s="278"/>
      <c r="C18" s="277" t="s">
        <v>1627</v>
      </c>
      <c r="D18" s="427"/>
    </row>
    <row r="19" spans="2:4" x14ac:dyDescent="0.25">
      <c r="B19" s="278"/>
      <c r="C19" s="277" t="s">
        <v>1628</v>
      </c>
      <c r="D19" s="427"/>
    </row>
    <row r="20" spans="2:4" x14ac:dyDescent="0.25">
      <c r="B20" s="278"/>
      <c r="C20" s="277" t="s">
        <v>1629</v>
      </c>
      <c r="D20" s="427"/>
    </row>
    <row r="21" spans="2:4" x14ac:dyDescent="0.25">
      <c r="B21" s="278"/>
      <c r="C21" s="277" t="s">
        <v>1630</v>
      </c>
      <c r="D21" s="427"/>
    </row>
    <row r="22" spans="2:4" ht="29.25" x14ac:dyDescent="0.25">
      <c r="B22" s="278"/>
      <c r="C22" s="277" t="s">
        <v>1631</v>
      </c>
      <c r="D22" s="427"/>
    </row>
    <row r="23" spans="2:4" x14ac:dyDescent="0.25">
      <c r="B23" s="278"/>
      <c r="C23" s="277" t="s">
        <v>1632</v>
      </c>
      <c r="D23" s="427"/>
    </row>
    <row r="24" spans="2:4" x14ac:dyDescent="0.25">
      <c r="B24" s="278"/>
      <c r="C24" s="277" t="s">
        <v>1633</v>
      </c>
      <c r="D24" s="427"/>
    </row>
    <row r="25" spans="2:4" x14ac:dyDescent="0.25">
      <c r="B25" s="278"/>
      <c r="C25" s="277" t="s">
        <v>1634</v>
      </c>
      <c r="D25" s="427"/>
    </row>
    <row r="26" spans="2:4" x14ac:dyDescent="0.25">
      <c r="B26" s="278"/>
      <c r="C26" s="277" t="s">
        <v>1635</v>
      </c>
      <c r="D26" s="427"/>
    </row>
    <row r="27" spans="2:4" x14ac:dyDescent="0.25">
      <c r="B27" s="278"/>
      <c r="C27" s="277"/>
      <c r="D27" s="141"/>
    </row>
    <row r="28" spans="2:4" x14ac:dyDescent="0.25">
      <c r="B28" s="258" t="s">
        <v>1636</v>
      </c>
      <c r="C28" s="238"/>
      <c r="D28" s="238"/>
    </row>
    <row r="29" spans="2:4" ht="30" x14ac:dyDescent="0.25">
      <c r="B29" s="426" t="s">
        <v>1637</v>
      </c>
      <c r="C29" s="141" t="s">
        <v>1331</v>
      </c>
      <c r="D29" s="427"/>
    </row>
    <row r="30" spans="2:4" x14ac:dyDescent="0.25">
      <c r="B30" s="426"/>
      <c r="C30" s="141"/>
      <c r="D30" s="427"/>
    </row>
    <row r="31" spans="2:4" ht="30" x14ac:dyDescent="0.25">
      <c r="B31" s="426"/>
      <c r="C31" s="141" t="s">
        <v>1638</v>
      </c>
      <c r="D31" s="427"/>
    </row>
    <row r="32" spans="2:4" x14ac:dyDescent="0.25">
      <c r="B32" s="426"/>
      <c r="C32" s="215"/>
      <c r="D32" s="427"/>
    </row>
    <row r="33" spans="2:4" x14ac:dyDescent="0.25">
      <c r="B33" s="426"/>
      <c r="C33" s="215" t="s">
        <v>1639</v>
      </c>
      <c r="D33" s="427"/>
    </row>
    <row r="34" spans="2:4" ht="30" x14ac:dyDescent="0.25">
      <c r="B34" s="426" t="s">
        <v>1640</v>
      </c>
      <c r="C34" s="141" t="s">
        <v>1641</v>
      </c>
      <c r="D34" s="427"/>
    </row>
    <row r="35" spans="2:4" x14ac:dyDescent="0.25">
      <c r="B35" s="426"/>
      <c r="C35" s="141"/>
      <c r="D35" s="427"/>
    </row>
    <row r="36" spans="2:4" x14ac:dyDescent="0.25">
      <c r="B36" s="426"/>
      <c r="C36" s="215" t="s">
        <v>1642</v>
      </c>
      <c r="D36" s="427"/>
    </row>
    <row r="37" spans="2:4" ht="30" x14ac:dyDescent="0.25">
      <c r="B37" s="426" t="s">
        <v>1643</v>
      </c>
      <c r="C37" s="141" t="s">
        <v>1644</v>
      </c>
      <c r="D37" s="427"/>
    </row>
    <row r="38" spans="2:4" x14ac:dyDescent="0.25">
      <c r="B38" s="426"/>
      <c r="C38" s="141"/>
      <c r="D38" s="427"/>
    </row>
    <row r="39" spans="2:4" x14ac:dyDescent="0.25">
      <c r="B39" s="426"/>
      <c r="C39" s="215" t="s">
        <v>1645</v>
      </c>
      <c r="D39" s="427"/>
    </row>
    <row r="40" spans="2:4" ht="30" x14ac:dyDescent="0.25">
      <c r="B40" s="426" t="s">
        <v>1646</v>
      </c>
      <c r="C40" s="141" t="s">
        <v>1647</v>
      </c>
      <c r="D40" s="427"/>
    </row>
    <row r="41" spans="2:4" x14ac:dyDescent="0.25">
      <c r="B41" s="426"/>
      <c r="C41" s="141"/>
      <c r="D41" s="427"/>
    </row>
    <row r="42" spans="2:4" ht="30" x14ac:dyDescent="0.25">
      <c r="B42" s="426"/>
      <c r="C42" s="215" t="s">
        <v>1648</v>
      </c>
      <c r="D42" s="427"/>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29" t="s">
        <v>1653</v>
      </c>
      <c r="D4" s="429"/>
      <c r="E4" s="429"/>
      <c r="F4" s="429"/>
      <c r="G4" s="429"/>
      <c r="H4" s="429"/>
      <c r="I4" s="429"/>
      <c r="J4" s="429"/>
      <c r="K4" s="429"/>
      <c r="L4" s="429"/>
      <c r="M4" s="429"/>
      <c r="N4" s="429"/>
      <c r="O4" s="429"/>
    </row>
    <row r="5" spans="1:21" ht="15" customHeight="1" x14ac:dyDescent="0.25">
      <c r="A5" s="18"/>
      <c r="B5" s="284"/>
      <c r="C5" s="430" t="s">
        <v>1654</v>
      </c>
      <c r="D5" s="430"/>
      <c r="E5" s="430"/>
      <c r="F5" s="430"/>
      <c r="G5" s="430"/>
      <c r="H5" s="430"/>
      <c r="I5" s="430"/>
      <c r="J5" s="430"/>
      <c r="K5" s="430"/>
      <c r="L5" s="430"/>
      <c r="M5" s="430"/>
      <c r="N5" s="430"/>
      <c r="O5" s="430"/>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1"/>
      <c r="D8" s="431"/>
      <c r="E8" s="431"/>
      <c r="F8" s="431"/>
      <c r="G8" s="431"/>
      <c r="H8" s="431"/>
      <c r="I8" s="431"/>
      <c r="J8" s="431"/>
      <c r="K8" s="431"/>
      <c r="L8" s="431"/>
      <c r="M8" s="431"/>
      <c r="N8" s="431"/>
      <c r="O8" s="431"/>
    </row>
    <row r="9" spans="1:21" ht="15" customHeight="1" x14ac:dyDescent="0.25">
      <c r="A9" s="18"/>
      <c r="B9" s="155" t="s">
        <v>1657</v>
      </c>
      <c r="C9" s="432"/>
      <c r="D9" s="432"/>
      <c r="E9" s="432"/>
      <c r="F9" s="432"/>
      <c r="G9" s="432"/>
      <c r="H9" s="432"/>
      <c r="I9" s="432"/>
      <c r="J9" s="432"/>
      <c r="K9" s="432"/>
      <c r="L9" s="432"/>
      <c r="M9" s="432"/>
      <c r="N9" s="432"/>
      <c r="O9" s="432"/>
    </row>
    <row r="10" spans="1:21" x14ac:dyDescent="0.25">
      <c r="A10" s="18"/>
      <c r="B10" s="155"/>
      <c r="C10" s="433"/>
      <c r="D10" s="433"/>
      <c r="E10" s="433"/>
      <c r="F10" s="433"/>
      <c r="G10" s="433"/>
      <c r="H10" s="433"/>
      <c r="I10" s="433"/>
      <c r="J10" s="433"/>
      <c r="K10" s="433"/>
      <c r="L10" s="433"/>
      <c r="M10" s="433"/>
      <c r="N10" s="433"/>
      <c r="O10" s="433"/>
    </row>
    <row r="11" spans="1:21" ht="15.75" customHeight="1" x14ac:dyDescent="0.25">
      <c r="A11" s="18"/>
      <c r="B11" s="287" t="s">
        <v>1658</v>
      </c>
      <c r="C11" s="434" t="s">
        <v>1659</v>
      </c>
      <c r="D11" s="434"/>
      <c r="E11" s="434"/>
      <c r="F11" s="434"/>
      <c r="G11" s="434"/>
      <c r="H11" s="434"/>
      <c r="I11" s="434"/>
      <c r="J11" s="434"/>
      <c r="K11" s="434"/>
      <c r="L11" s="434"/>
      <c r="M11" s="434"/>
      <c r="N11" s="434"/>
      <c r="O11" s="434"/>
    </row>
    <row r="12" spans="1:21" ht="226.5" customHeight="1" x14ac:dyDescent="0.25">
      <c r="A12" s="18"/>
      <c r="B12" s="155" t="s">
        <v>1660</v>
      </c>
      <c r="C12" s="435" t="s">
        <v>1661</v>
      </c>
      <c r="D12" s="436"/>
      <c r="E12" s="436"/>
      <c r="F12" s="436"/>
      <c r="G12" s="436"/>
      <c r="H12" s="436"/>
      <c r="I12" s="436"/>
      <c r="J12" s="436"/>
      <c r="K12" s="436"/>
      <c r="L12" s="436"/>
      <c r="M12" s="436"/>
      <c r="N12" s="436"/>
      <c r="O12" s="437"/>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8" t="s">
        <v>1666</v>
      </c>
      <c r="E20" s="428"/>
      <c r="F20" s="428"/>
      <c r="G20" s="428"/>
      <c r="H20" s="428"/>
      <c r="I20" s="428"/>
      <c r="J20" s="428"/>
      <c r="K20" s="428"/>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8" t="s">
        <v>1666</v>
      </c>
      <c r="E33" s="428"/>
      <c r="F33" s="428"/>
      <c r="G33" s="428"/>
      <c r="H33" s="428"/>
      <c r="I33" s="428"/>
      <c r="J33" s="428"/>
      <c r="K33" s="428"/>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8" t="s">
        <v>1684</v>
      </c>
      <c r="E47" s="428"/>
      <c r="F47" s="428"/>
      <c r="G47" s="428"/>
      <c r="H47" s="428"/>
      <c r="I47" s="428"/>
      <c r="J47" s="428"/>
      <c r="K47" s="428"/>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8" t="s">
        <v>1616</v>
      </c>
      <c r="D7" s="449"/>
    </row>
    <row r="8" spans="2:4" s="302" customFormat="1" ht="15.75" thickBot="1" x14ac:dyDescent="0.3">
      <c r="B8" s="305" t="s">
        <v>1686</v>
      </c>
      <c r="C8" s="450"/>
      <c r="D8" s="451"/>
    </row>
    <row r="9" spans="2:4" s="302" customFormat="1" x14ac:dyDescent="0.25">
      <c r="B9" s="306" t="s">
        <v>1410</v>
      </c>
      <c r="C9" s="474" t="s">
        <v>1687</v>
      </c>
      <c r="D9" s="475"/>
    </row>
    <row r="10" spans="2:4" s="302" customFormat="1" x14ac:dyDescent="0.25">
      <c r="B10" s="307" t="s">
        <v>1411</v>
      </c>
      <c r="C10" s="458" t="s">
        <v>1688</v>
      </c>
      <c r="D10" s="459"/>
    </row>
    <row r="11" spans="2:4" s="302" customFormat="1" x14ac:dyDescent="0.25">
      <c r="B11" s="307" t="s">
        <v>1413</v>
      </c>
      <c r="C11" s="458" t="s">
        <v>1689</v>
      </c>
      <c r="D11" s="459"/>
    </row>
    <row r="12" spans="2:4" s="302" customFormat="1" x14ac:dyDescent="0.25">
      <c r="B12" s="307" t="s">
        <v>1414</v>
      </c>
      <c r="C12" s="458" t="s">
        <v>1690</v>
      </c>
      <c r="D12" s="459"/>
    </row>
    <row r="13" spans="2:4" s="302" customFormat="1" x14ac:dyDescent="0.25">
      <c r="B13" s="307" t="s">
        <v>1415</v>
      </c>
      <c r="C13" s="458" t="s">
        <v>1691</v>
      </c>
      <c r="D13" s="459"/>
    </row>
    <row r="14" spans="2:4" s="302" customFormat="1" x14ac:dyDescent="0.25">
      <c r="B14" s="307" t="s">
        <v>1416</v>
      </c>
      <c r="C14" s="458" t="s">
        <v>1692</v>
      </c>
      <c r="D14" s="459"/>
    </row>
    <row r="15" spans="2:4" s="302" customFormat="1" x14ac:dyDescent="0.25">
      <c r="B15" s="307" t="s">
        <v>1417</v>
      </c>
      <c r="C15" s="476" t="s">
        <v>1693</v>
      </c>
      <c r="D15" s="477"/>
    </row>
    <row r="16" spans="2:4" s="302" customFormat="1" x14ac:dyDescent="0.25">
      <c r="B16" s="307" t="s">
        <v>1418</v>
      </c>
      <c r="C16" s="458" t="s">
        <v>1694</v>
      </c>
      <c r="D16" s="459"/>
    </row>
    <row r="17" spans="2:4" s="302" customFormat="1" x14ac:dyDescent="0.25">
      <c r="B17" s="308" t="s">
        <v>1419</v>
      </c>
      <c r="C17" s="458" t="s">
        <v>1695</v>
      </c>
      <c r="D17" s="459"/>
    </row>
    <row r="18" spans="2:4" s="302" customFormat="1" ht="30" customHeight="1" x14ac:dyDescent="0.25">
      <c r="B18" s="307" t="s">
        <v>1420</v>
      </c>
      <c r="C18" s="470" t="s">
        <v>1696</v>
      </c>
      <c r="D18" s="471"/>
    </row>
    <row r="19" spans="2:4" s="302" customFormat="1" x14ac:dyDescent="0.25">
      <c r="B19" s="309" t="s">
        <v>1422</v>
      </c>
      <c r="C19" s="458" t="s">
        <v>1697</v>
      </c>
      <c r="D19" s="459"/>
    </row>
    <row r="20" spans="2:4" s="302" customFormat="1" x14ac:dyDescent="0.25">
      <c r="B20" s="307" t="s">
        <v>1424</v>
      </c>
      <c r="C20" s="458" t="s">
        <v>1698</v>
      </c>
      <c r="D20" s="459"/>
    </row>
    <row r="21" spans="2:4" s="302" customFormat="1" x14ac:dyDescent="0.25">
      <c r="B21" s="307" t="s">
        <v>1438</v>
      </c>
      <c r="C21" s="458" t="s">
        <v>1699</v>
      </c>
      <c r="D21" s="459"/>
    </row>
    <row r="22" spans="2:4" s="302" customFormat="1" ht="30.75" thickBot="1" x14ac:dyDescent="0.3">
      <c r="B22" s="310" t="s">
        <v>1439</v>
      </c>
      <c r="C22" s="460" t="s">
        <v>1700</v>
      </c>
      <c r="D22" s="461"/>
    </row>
    <row r="23" spans="2:4" s="302" customFormat="1" ht="15.75" thickBot="1" x14ac:dyDescent="0.3">
      <c r="B23" s="311"/>
      <c r="C23" s="312"/>
      <c r="D23" s="313"/>
    </row>
    <row r="24" spans="2:4" s="302" customFormat="1" ht="15.75" thickBot="1" x14ac:dyDescent="0.3">
      <c r="B24" s="304" t="s">
        <v>1405</v>
      </c>
      <c r="C24" s="462" t="s">
        <v>1616</v>
      </c>
      <c r="D24" s="463"/>
    </row>
    <row r="25" spans="2:4" s="302" customFormat="1" ht="15.75" thickBot="1" x14ac:dyDescent="0.3">
      <c r="B25" s="305" t="s">
        <v>1701</v>
      </c>
      <c r="C25" s="464"/>
      <c r="D25" s="465"/>
    </row>
    <row r="26" spans="2:4" s="302" customFormat="1" x14ac:dyDescent="0.25">
      <c r="B26" s="314" t="s">
        <v>1443</v>
      </c>
      <c r="C26" s="466" t="s">
        <v>1702</v>
      </c>
      <c r="D26" s="467"/>
    </row>
    <row r="27" spans="2:4" s="302" customFormat="1" x14ac:dyDescent="0.25">
      <c r="B27" s="315" t="s">
        <v>1444</v>
      </c>
      <c r="C27" s="468" t="s">
        <v>1703</v>
      </c>
      <c r="D27" s="469"/>
    </row>
    <row r="28" spans="2:4" s="302" customFormat="1" x14ac:dyDescent="0.25">
      <c r="B28" s="315" t="s">
        <v>1704</v>
      </c>
      <c r="C28" s="470" t="s">
        <v>1705</v>
      </c>
      <c r="D28" s="471"/>
    </row>
    <row r="29" spans="2:4" s="302" customFormat="1" x14ac:dyDescent="0.25">
      <c r="B29" s="315" t="s">
        <v>1706</v>
      </c>
      <c r="C29" s="458" t="s">
        <v>1707</v>
      </c>
      <c r="D29" s="459"/>
    </row>
    <row r="30" spans="2:4" s="302" customFormat="1" x14ac:dyDescent="0.25">
      <c r="B30" s="315" t="s">
        <v>1451</v>
      </c>
      <c r="C30" s="468" t="s">
        <v>1708</v>
      </c>
      <c r="D30" s="469"/>
    </row>
    <row r="31" spans="2:4" s="302" customFormat="1" x14ac:dyDescent="0.25">
      <c r="B31" s="315" t="s">
        <v>1452</v>
      </c>
      <c r="C31" s="468" t="s">
        <v>1709</v>
      </c>
      <c r="D31" s="469"/>
    </row>
    <row r="32" spans="2:4" s="302" customFormat="1" ht="15.75" thickBot="1" x14ac:dyDescent="0.3">
      <c r="B32" s="316" t="s">
        <v>1710</v>
      </c>
      <c r="C32" s="472" t="s">
        <v>1711</v>
      </c>
      <c r="D32" s="473"/>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8" t="s">
        <v>1616</v>
      </c>
      <c r="D39" s="449"/>
    </row>
    <row r="40" spans="1:4" s="302" customFormat="1" ht="15.75" thickBot="1" x14ac:dyDescent="0.3">
      <c r="B40" s="305" t="s">
        <v>1717</v>
      </c>
      <c r="C40" s="450"/>
      <c r="D40" s="451"/>
    </row>
    <row r="41" spans="1:4" s="302" customFormat="1" ht="75" customHeight="1" x14ac:dyDescent="0.25">
      <c r="B41" s="332" t="s">
        <v>1531</v>
      </c>
      <c r="C41" s="444" t="s">
        <v>1718</v>
      </c>
      <c r="D41" s="445"/>
    </row>
    <row r="42" spans="1:4" s="302" customFormat="1" ht="32.25" customHeight="1" x14ac:dyDescent="0.25">
      <c r="B42" s="333" t="s">
        <v>1532</v>
      </c>
      <c r="C42" s="440" t="s">
        <v>1719</v>
      </c>
      <c r="D42" s="441"/>
    </row>
    <row r="43" spans="1:4" s="302" customFormat="1" ht="15.75" thickBot="1" x14ac:dyDescent="0.3">
      <c r="B43" s="328" t="s">
        <v>1533</v>
      </c>
      <c r="C43" s="442" t="s">
        <v>1720</v>
      </c>
      <c r="D43" s="443"/>
    </row>
    <row r="44" spans="1:4" s="302" customFormat="1" ht="15.75" thickBot="1" x14ac:dyDescent="0.3">
      <c r="B44" s="334"/>
      <c r="C44" s="335"/>
      <c r="D44" s="319"/>
    </row>
    <row r="45" spans="1:4" s="302" customFormat="1" ht="15.75" thickBot="1" x14ac:dyDescent="0.3">
      <c r="B45" s="304" t="s">
        <v>1405</v>
      </c>
      <c r="C45" s="448" t="s">
        <v>1616</v>
      </c>
      <c r="D45" s="449"/>
    </row>
    <row r="46" spans="1:4" s="302" customFormat="1" ht="15.75" thickBot="1" x14ac:dyDescent="0.3">
      <c r="B46" s="305" t="s">
        <v>1721</v>
      </c>
      <c r="C46" s="454"/>
      <c r="D46" s="455"/>
    </row>
    <row r="47" spans="1:4" s="302" customFormat="1" x14ac:dyDescent="0.25">
      <c r="B47" s="336" t="s">
        <v>1538</v>
      </c>
      <c r="C47" s="456" t="s">
        <v>1722</v>
      </c>
      <c r="D47" s="457"/>
    </row>
    <row r="48" spans="1:4" s="302" customFormat="1" x14ac:dyDescent="0.25">
      <c r="B48" s="337" t="s">
        <v>1539</v>
      </c>
      <c r="C48" s="440" t="s">
        <v>1723</v>
      </c>
      <c r="D48" s="441"/>
    </row>
    <row r="49" spans="2:4" s="302" customFormat="1" x14ac:dyDescent="0.25">
      <c r="B49" s="333" t="s">
        <v>1540</v>
      </c>
      <c r="C49" s="456" t="s">
        <v>1724</v>
      </c>
      <c r="D49" s="457"/>
    </row>
    <row r="50" spans="2:4" s="302" customFormat="1" x14ac:dyDescent="0.25">
      <c r="B50" s="333" t="s">
        <v>1541</v>
      </c>
      <c r="C50" s="440" t="s">
        <v>1725</v>
      </c>
      <c r="D50" s="441"/>
    </row>
    <row r="51" spans="2:4" s="302" customFormat="1" x14ac:dyDescent="0.25">
      <c r="B51" s="333" t="s">
        <v>1542</v>
      </c>
      <c r="C51" s="440" t="s">
        <v>1726</v>
      </c>
      <c r="D51" s="441"/>
    </row>
    <row r="52" spans="2:4" s="302" customFormat="1" x14ac:dyDescent="0.25">
      <c r="B52" s="333" t="s">
        <v>1543</v>
      </c>
      <c r="C52" s="440" t="s">
        <v>1727</v>
      </c>
      <c r="D52" s="441"/>
    </row>
    <row r="53" spans="2:4" s="302" customFormat="1" x14ac:dyDescent="0.25">
      <c r="B53" s="333" t="s">
        <v>1544</v>
      </c>
      <c r="C53" s="440" t="s">
        <v>1728</v>
      </c>
      <c r="D53" s="441"/>
    </row>
    <row r="54" spans="2:4" s="302" customFormat="1" x14ac:dyDescent="0.25">
      <c r="B54" s="333" t="s">
        <v>889</v>
      </c>
      <c r="C54" s="440" t="s">
        <v>1729</v>
      </c>
      <c r="D54" s="441"/>
    </row>
    <row r="55" spans="2:4" s="302" customFormat="1" x14ac:dyDescent="0.25">
      <c r="B55" s="333" t="s">
        <v>1545</v>
      </c>
      <c r="C55" s="440" t="s">
        <v>1730</v>
      </c>
      <c r="D55" s="441"/>
    </row>
    <row r="56" spans="2:4" s="302" customFormat="1" ht="15.75" thickBot="1" x14ac:dyDescent="0.3">
      <c r="B56" s="338" t="s">
        <v>98</v>
      </c>
      <c r="C56" s="442" t="s">
        <v>1731</v>
      </c>
      <c r="D56" s="443"/>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44" t="s">
        <v>1733</v>
      </c>
      <c r="D60" s="445"/>
    </row>
    <row r="61" spans="2:4" s="302" customFormat="1" x14ac:dyDescent="0.25">
      <c r="B61" s="345" t="s">
        <v>1586</v>
      </c>
      <c r="C61" s="446" t="s">
        <v>1734</v>
      </c>
      <c r="D61" s="447"/>
    </row>
    <row r="62" spans="2:4" s="302" customFormat="1" x14ac:dyDescent="0.25">
      <c r="B62" s="345" t="s">
        <v>1587</v>
      </c>
      <c r="C62" s="440" t="s">
        <v>1735</v>
      </c>
      <c r="D62" s="441"/>
    </row>
    <row r="63" spans="2:4" s="302" customFormat="1" ht="15" customHeight="1" x14ac:dyDescent="0.25">
      <c r="B63" s="345" t="s">
        <v>1580</v>
      </c>
      <c r="C63" s="440" t="s">
        <v>1736</v>
      </c>
      <c r="D63" s="441"/>
    </row>
    <row r="64" spans="2:4" s="302" customFormat="1" ht="15" customHeight="1" x14ac:dyDescent="0.25">
      <c r="B64" s="345" t="s">
        <v>1581</v>
      </c>
      <c r="C64" s="440" t="s">
        <v>1737</v>
      </c>
      <c r="D64" s="441"/>
    </row>
    <row r="65" spans="1:4" s="302" customFormat="1" x14ac:dyDescent="0.25">
      <c r="B65" s="345" t="s">
        <v>1582</v>
      </c>
      <c r="C65" s="440" t="s">
        <v>1738</v>
      </c>
      <c r="D65" s="441"/>
    </row>
    <row r="66" spans="1:4" s="302" customFormat="1" ht="15.75" thickBot="1" x14ac:dyDescent="0.3">
      <c r="B66" s="338" t="s">
        <v>98</v>
      </c>
      <c r="C66" s="442" t="s">
        <v>1739</v>
      </c>
      <c r="D66" s="443"/>
    </row>
    <row r="67" spans="1:4" s="302" customFormat="1" ht="15.75" thickBot="1" x14ac:dyDescent="0.3"/>
    <row r="68" spans="1:4" s="302" customFormat="1" ht="15.75" thickBot="1" x14ac:dyDescent="0.3">
      <c r="B68" s="304" t="s">
        <v>1405</v>
      </c>
      <c r="C68" s="448" t="s">
        <v>1616</v>
      </c>
      <c r="D68" s="449"/>
    </row>
    <row r="69" spans="1:4" s="302" customFormat="1" ht="15.75" thickBot="1" x14ac:dyDescent="0.3">
      <c r="B69" s="305" t="s">
        <v>1740</v>
      </c>
      <c r="C69" s="450"/>
      <c r="D69" s="451"/>
    </row>
    <row r="70" spans="1:4" s="302" customFormat="1" ht="15.75" thickBot="1" x14ac:dyDescent="0.3">
      <c r="B70" s="346" t="s">
        <v>1741</v>
      </c>
      <c r="C70" s="452" t="s">
        <v>1742</v>
      </c>
      <c r="D70" s="453"/>
    </row>
    <row r="71" spans="1:4" s="302" customFormat="1" ht="15.75" thickBot="1" x14ac:dyDescent="0.3">
      <c r="B71" s="334"/>
      <c r="C71" s="319"/>
      <c r="D71" s="319"/>
    </row>
    <row r="72" spans="1:4" s="302" customFormat="1" ht="15.75" thickBot="1" x14ac:dyDescent="0.3">
      <c r="A72" s="320"/>
      <c r="B72" s="304" t="s">
        <v>1743</v>
      </c>
      <c r="C72" s="438" t="s">
        <v>1744</v>
      </c>
      <c r="D72" s="439"/>
    </row>
    <row r="73" spans="1:4" s="302" customFormat="1" ht="30.75" thickBot="1" x14ac:dyDescent="0.3">
      <c r="A73" s="320"/>
      <c r="B73" s="347" t="s">
        <v>1745</v>
      </c>
      <c r="C73" s="348" t="s">
        <v>1746</v>
      </c>
      <c r="D73" s="348"/>
    </row>
    <row r="74" spans="1:4" x14ac:dyDescent="0.25">
      <c r="D74" s="167" t="s">
        <v>1440</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tabSelected="1"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1753</v>
      </c>
      <c r="E15" s="29"/>
      <c r="F15" s="29"/>
      <c r="H15" s="21"/>
      <c r="L15" s="21"/>
      <c r="M15" s="21"/>
    </row>
    <row r="16" spans="1:13" x14ac:dyDescent="0.25">
      <c r="A16" s="23" t="s">
        <v>37</v>
      </c>
      <c r="B16" s="37" t="s">
        <v>38</v>
      </c>
      <c r="C16" s="367" t="s">
        <v>1754</v>
      </c>
      <c r="E16" s="29"/>
      <c r="F16" s="29"/>
      <c r="H16" s="21"/>
      <c r="L16" s="21"/>
      <c r="M16" s="21"/>
    </row>
    <row r="17" spans="1:13" x14ac:dyDescent="0.25">
      <c r="A17" s="23" t="s">
        <v>39</v>
      </c>
      <c r="B17" s="37" t="s">
        <v>40</v>
      </c>
      <c r="C17" s="358">
        <v>43646</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1755</v>
      </c>
      <c r="D27" s="40"/>
      <c r="E27" s="40"/>
      <c r="F27" s="40"/>
      <c r="H27" s="21"/>
      <c r="L27" s="21"/>
      <c r="M27" s="21"/>
    </row>
    <row r="28" spans="1:13" x14ac:dyDescent="0.25">
      <c r="A28" s="23" t="s">
        <v>53</v>
      </c>
      <c r="B28" s="39" t="s">
        <v>54</v>
      </c>
      <c r="C28" s="366" t="s">
        <v>1755</v>
      </c>
      <c r="D28" s="40"/>
      <c r="E28" s="40"/>
      <c r="F28" s="40"/>
      <c r="H28" s="21"/>
      <c r="L28" s="21"/>
      <c r="M28" s="21"/>
    </row>
    <row r="29" spans="1:13" ht="30" x14ac:dyDescent="0.25">
      <c r="A29" s="23" t="s">
        <v>55</v>
      </c>
      <c r="B29" s="39" t="s">
        <v>56</v>
      </c>
      <c r="C29" s="367" t="s">
        <v>1756</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489193</v>
      </c>
      <c r="F38" s="40"/>
      <c r="H38" s="21"/>
      <c r="L38" s="21"/>
      <c r="M38" s="21"/>
    </row>
    <row r="39" spans="1:13" x14ac:dyDescent="0.25">
      <c r="A39" s="23" t="s">
        <v>65</v>
      </c>
      <c r="B39" s="40" t="s">
        <v>66</v>
      </c>
      <c r="C39" s="359">
        <v>457768</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8</v>
      </c>
      <c r="D45" s="364">
        <f>IF(OR(C38="[For completion]",C39="[For completion]"),"Please complete G.3.1.1 and G.3.1.2",(C38/C39-1))</f>
        <v>6.8648310934796619E-2</v>
      </c>
      <c r="E45" s="364"/>
      <c r="F45" s="59">
        <v>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457768</v>
      </c>
      <c r="E53" s="47"/>
      <c r="F53" s="48">
        <f>IF($C$58=0,"",IF(C53="[for completion]","",C53/$C$58))</f>
        <v>0.9357634630165661</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31424</v>
      </c>
      <c r="E56" s="47"/>
      <c r="F56" s="48">
        <f t="shared" si="0"/>
        <v>6.4236536983433901E-2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489192</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22</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11987</v>
      </c>
      <c r="D70" s="105" t="s">
        <v>962</v>
      </c>
      <c r="E70" s="19"/>
      <c r="F70" s="48">
        <f t="shared" ref="F70:F76" si="2">IF($C$77=0,"",IF(C70="[for completion]","",C70/$C$77))</f>
        <v>2.4503721450312863E-2</v>
      </c>
      <c r="G70" s="48" t="str">
        <f>IF($D$77=0,"",IF(D70="[Mark as ND1 if not relevant]","",D70/$D$77))</f>
        <v/>
      </c>
      <c r="H70" s="21"/>
      <c r="L70" s="21"/>
      <c r="M70" s="21"/>
    </row>
    <row r="71" spans="1:13" x14ac:dyDescent="0.25">
      <c r="A71" s="23" t="s">
        <v>115</v>
      </c>
      <c r="B71" s="19" t="s">
        <v>1280</v>
      </c>
      <c r="C71" s="359">
        <v>5575</v>
      </c>
      <c r="D71" s="105" t="s">
        <v>962</v>
      </c>
      <c r="E71" s="19"/>
      <c r="F71" s="48">
        <f t="shared" si="2"/>
        <v>1.1396366654333379E-2</v>
      </c>
      <c r="G71" s="48" t="str">
        <f t="shared" ref="G71:G76" si="3">IF($D$77=0,"",IF(D71="[Mark as ND1 if not relevant]","",D71/$D$77))</f>
        <v/>
      </c>
      <c r="H71" s="21"/>
      <c r="L71" s="21"/>
      <c r="M71" s="21"/>
    </row>
    <row r="72" spans="1:13" x14ac:dyDescent="0.25">
      <c r="A72" s="23" t="s">
        <v>116</v>
      </c>
      <c r="B72" s="19" t="s">
        <v>1281</v>
      </c>
      <c r="C72" s="359">
        <v>4908</v>
      </c>
      <c r="D72" s="369" t="s">
        <v>962</v>
      </c>
      <c r="E72" s="19"/>
      <c r="F72" s="48">
        <f t="shared" si="2"/>
        <v>1.0032891038469636E-2</v>
      </c>
      <c r="G72" s="48" t="str">
        <f t="shared" si="3"/>
        <v/>
      </c>
      <c r="H72" s="21"/>
      <c r="L72" s="21"/>
      <c r="M72" s="21"/>
    </row>
    <row r="73" spans="1:13" x14ac:dyDescent="0.25">
      <c r="A73" s="23" t="s">
        <v>117</v>
      </c>
      <c r="B73" s="19" t="s">
        <v>1282</v>
      </c>
      <c r="C73" s="359">
        <v>6825</v>
      </c>
      <c r="D73" s="369" t="s">
        <v>962</v>
      </c>
      <c r="E73" s="19"/>
      <c r="F73" s="48">
        <f t="shared" si="2"/>
        <v>1.3951605814497814E-2</v>
      </c>
      <c r="G73" s="48" t="str">
        <f t="shared" si="3"/>
        <v/>
      </c>
      <c r="H73" s="21"/>
      <c r="L73" s="21"/>
      <c r="M73" s="21"/>
    </row>
    <row r="74" spans="1:13" x14ac:dyDescent="0.25">
      <c r="A74" s="23" t="s">
        <v>118</v>
      </c>
      <c r="B74" s="19" t="s">
        <v>1283</v>
      </c>
      <c r="C74" s="359">
        <v>4510</v>
      </c>
      <c r="D74" s="369" t="s">
        <v>962</v>
      </c>
      <c r="E74" s="19"/>
      <c r="F74" s="48">
        <f t="shared" si="2"/>
        <v>9.2193028898732814E-3</v>
      </c>
      <c r="G74" s="48" t="str">
        <f t="shared" si="3"/>
        <v/>
      </c>
      <c r="H74" s="21"/>
      <c r="L74" s="21"/>
      <c r="M74" s="21"/>
    </row>
    <row r="75" spans="1:13" x14ac:dyDescent="0.25">
      <c r="A75" s="23" t="s">
        <v>119</v>
      </c>
      <c r="B75" s="19" t="s">
        <v>1284</v>
      </c>
      <c r="C75" s="359">
        <v>10756</v>
      </c>
      <c r="D75" s="369" t="s">
        <v>962</v>
      </c>
      <c r="E75" s="19"/>
      <c r="F75" s="48">
        <f t="shared" si="2"/>
        <v>2.1987321925382927E-2</v>
      </c>
      <c r="G75" s="48" t="str">
        <f t="shared" si="3"/>
        <v/>
      </c>
      <c r="H75" s="21"/>
      <c r="L75" s="21"/>
      <c r="M75" s="21"/>
    </row>
    <row r="76" spans="1:13" x14ac:dyDescent="0.25">
      <c r="A76" s="23" t="s">
        <v>120</v>
      </c>
      <c r="B76" s="19" t="s">
        <v>1285</v>
      </c>
      <c r="C76" s="368">
        <v>444630</v>
      </c>
      <c r="D76" s="369" t="s">
        <v>962</v>
      </c>
      <c r="E76" s="19"/>
      <c r="F76" s="48">
        <f t="shared" si="2"/>
        <v>0.90890879022713011</v>
      </c>
      <c r="G76" s="48" t="str">
        <f t="shared" si="3"/>
        <v/>
      </c>
      <c r="H76" s="21"/>
      <c r="L76" s="21"/>
      <c r="M76" s="21"/>
    </row>
    <row r="77" spans="1:13" x14ac:dyDescent="0.25">
      <c r="A77" s="23" t="s">
        <v>121</v>
      </c>
      <c r="B77" s="56" t="s">
        <v>100</v>
      </c>
      <c r="C77" s="47">
        <f>SUM(C70:C76)</f>
        <v>489191</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8"/>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101621</v>
      </c>
      <c r="D93" s="23" t="s">
        <v>959</v>
      </c>
      <c r="E93" s="19"/>
      <c r="F93" s="48">
        <f>IF($C$100=0,"",IF(C93="[for completion]","",IF(C93="","",C93/$C$100)))</f>
        <v>0.22199284788986537</v>
      </c>
      <c r="G93" s="48" t="str">
        <f>IF($D$100=0,"",IF(D93="[Mark as ND1 if not relevant]","",IF(D93="","",D93/$D$100)))</f>
        <v/>
      </c>
      <c r="H93" s="21"/>
      <c r="L93" s="21"/>
      <c r="M93" s="21"/>
    </row>
    <row r="94" spans="1:13" x14ac:dyDescent="0.25">
      <c r="A94" s="23" t="s">
        <v>143</v>
      </c>
      <c r="B94" s="19" t="s">
        <v>1280</v>
      </c>
      <c r="C94" s="359">
        <v>103626</v>
      </c>
      <c r="D94" s="23" t="s">
        <v>959</v>
      </c>
      <c r="E94" s="19"/>
      <c r="F94" s="48">
        <f t="shared" ref="F94:F99" si="6">IF($C$100=0,"",IF(C94="[for completion]","",IF(C94="","",C94/$C$100)))</f>
        <v>0.22637280537915577</v>
      </c>
      <c r="G94" s="48" t="str">
        <f t="shared" ref="G94:G99" si="7">IF($D$100=0,"",IF(D94="[Mark as ND1 if not relevant]","",IF(D94="","",D94/$D$100)))</f>
        <v/>
      </c>
      <c r="H94" s="21"/>
      <c r="L94" s="21"/>
      <c r="M94" s="21"/>
    </row>
    <row r="95" spans="1:13" x14ac:dyDescent="0.25">
      <c r="A95" s="23" t="s">
        <v>144</v>
      </c>
      <c r="B95" s="19" t="s">
        <v>1281</v>
      </c>
      <c r="C95" s="359">
        <v>122461</v>
      </c>
      <c r="D95" s="371" t="s">
        <v>959</v>
      </c>
      <c r="E95" s="19"/>
      <c r="F95" s="48">
        <f t="shared" si="6"/>
        <v>0.26751819156907336</v>
      </c>
      <c r="G95" s="48" t="str">
        <f t="shared" si="7"/>
        <v/>
      </c>
      <c r="H95" s="21"/>
      <c r="L95" s="21"/>
      <c r="M95" s="21"/>
    </row>
    <row r="96" spans="1:13" x14ac:dyDescent="0.25">
      <c r="A96" s="23" t="s">
        <v>145</v>
      </c>
      <c r="B96" s="19" t="s">
        <v>1282</v>
      </c>
      <c r="C96" s="359">
        <v>65141</v>
      </c>
      <c r="D96" s="371" t="s">
        <v>959</v>
      </c>
      <c r="E96" s="19"/>
      <c r="F96" s="48">
        <f t="shared" si="6"/>
        <v>0.14230165127674121</v>
      </c>
      <c r="G96" s="48" t="str">
        <f t="shared" si="7"/>
        <v/>
      </c>
      <c r="H96" s="21"/>
      <c r="L96" s="21"/>
      <c r="M96" s="21"/>
    </row>
    <row r="97" spans="1:14" x14ac:dyDescent="0.25">
      <c r="A97" s="23" t="s">
        <v>146</v>
      </c>
      <c r="B97" s="19" t="s">
        <v>1283</v>
      </c>
      <c r="C97" s="359">
        <v>52423</v>
      </c>
      <c r="D97" s="371" t="s">
        <v>959</v>
      </c>
      <c r="E97" s="19"/>
      <c r="F97" s="48">
        <f t="shared" si="6"/>
        <v>0.11451895833469866</v>
      </c>
      <c r="G97" s="48" t="str">
        <f t="shared" si="7"/>
        <v/>
      </c>
      <c r="H97" s="21"/>
      <c r="L97" s="21"/>
      <c r="M97" s="21"/>
    </row>
    <row r="98" spans="1:14" x14ac:dyDescent="0.25">
      <c r="A98" s="23" t="s">
        <v>147</v>
      </c>
      <c r="B98" s="19" t="s">
        <v>1284</v>
      </c>
      <c r="C98" s="359">
        <v>12495</v>
      </c>
      <c r="D98" s="371" t="s">
        <v>959</v>
      </c>
      <c r="E98" s="19"/>
      <c r="F98" s="48">
        <f t="shared" si="6"/>
        <v>2.7295545550465629E-2</v>
      </c>
      <c r="G98" s="48" t="str">
        <f t="shared" si="7"/>
        <v/>
      </c>
      <c r="H98" s="21"/>
      <c r="L98" s="21"/>
      <c r="M98" s="21"/>
    </row>
    <row r="99" spans="1:14" x14ac:dyDescent="0.25">
      <c r="A99" s="23" t="s">
        <v>148</v>
      </c>
      <c r="B99" s="19" t="s">
        <v>1285</v>
      </c>
      <c r="C99" s="368">
        <v>0</v>
      </c>
      <c r="D99" s="371" t="s">
        <v>959</v>
      </c>
      <c r="E99" s="19"/>
      <c r="F99" s="48">
        <f t="shared" si="6"/>
        <v>0</v>
      </c>
      <c r="G99" s="48" t="str">
        <f t="shared" si="7"/>
        <v/>
      </c>
      <c r="H99" s="21"/>
      <c r="L99" s="21"/>
      <c r="M99" s="21"/>
    </row>
    <row r="100" spans="1:14" x14ac:dyDescent="0.25">
      <c r="A100" s="23" t="s">
        <v>149</v>
      </c>
      <c r="B100" s="56" t="s">
        <v>100</v>
      </c>
      <c r="C100" s="47">
        <f>SUM(C93:C99)</f>
        <v>457767</v>
      </c>
      <c r="D100" s="47">
        <f>SUM(D93:D99)</f>
        <v>0</v>
      </c>
      <c r="E100" s="40"/>
      <c r="F100" s="50">
        <f>SUM(F93:F99)</f>
        <v>0.99999999999999989</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7518</v>
      </c>
      <c r="D112" s="23"/>
      <c r="E112" s="48"/>
      <c r="F112" s="48">
        <f>IF($C$129=0,"",IF(C112="[for completion]","",IF(C112="","",C112/$C$129)))</f>
        <v>1.642316632005732E-2</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431181</v>
      </c>
      <c r="E118" s="40"/>
      <c r="F118" s="48">
        <f t="shared" si="10"/>
        <v>0.94192036140577762</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v>5518</v>
      </c>
      <c r="E123" s="40"/>
      <c r="F123" s="48">
        <f t="shared" si="10"/>
        <v>1.2054140962234144E-2</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v>13551</v>
      </c>
      <c r="E125" s="40"/>
      <c r="F125" s="48">
        <f t="shared" si="10"/>
        <v>2.9602331311930935E-2</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457768</v>
      </c>
      <c r="D129" s="23">
        <f>SUM(D112:D128)</f>
        <v>0</v>
      </c>
      <c r="E129" s="40"/>
      <c r="F129" s="59">
        <f>SUM(F112:F128)</f>
        <v>1</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6839</v>
      </c>
      <c r="D138" s="23"/>
      <c r="E138" s="48"/>
      <c r="F138" s="48">
        <f>IF($C$155=0,"",IF(C138="[for completion]","",IF(C138="","",C138/$C$155)))</f>
        <v>1.4939882211076352E-2</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428924</v>
      </c>
      <c r="E144" s="40"/>
      <c r="F144" s="48">
        <f t="shared" si="18"/>
        <v>0.93698991628947415</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6368</v>
      </c>
      <c r="E149" s="40"/>
      <c r="F149" s="48">
        <f t="shared" si="22"/>
        <v>1.3910976739308994E-2</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15637</v>
      </c>
      <c r="E151" s="40"/>
      <c r="F151" s="48">
        <f t="shared" si="22"/>
        <v>3.4159224760140508E-2</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457768</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342283</v>
      </c>
      <c r="E164" s="60"/>
      <c r="F164" s="48">
        <f>IF($C$167=0,"",IF(C164="[for completion]","",IF(C164="","",C164/$C$167)))</f>
        <v>0.74771991987224995</v>
      </c>
      <c r="G164" s="48" t="str">
        <f>IF($D$167=0,"",IF(D164="[for completion]","",IF(D164="","",D164/$D$167)))</f>
        <v/>
      </c>
      <c r="H164" s="21"/>
      <c r="L164" s="21"/>
      <c r="M164" s="21"/>
    </row>
    <row r="165" spans="1:13" x14ac:dyDescent="0.25">
      <c r="A165" s="23" t="s">
        <v>225</v>
      </c>
      <c r="B165" s="21" t="s">
        <v>226</v>
      </c>
      <c r="C165" s="359">
        <v>115486</v>
      </c>
      <c r="E165" s="60"/>
      <c r="F165" s="48">
        <f t="shared" ref="F165:F166" si="26">IF($C$167=0,"",IF(C165="[for completion]","",IF(C165="","",C165/$C$167)))</f>
        <v>0.25228008012774999</v>
      </c>
      <c r="G165" s="48" t="str">
        <f t="shared" ref="G165:G166" si="27">IF($D$167=0,"",IF(D165="[for completion]","",IF(D165="","",D165/$D$167)))</f>
        <v/>
      </c>
      <c r="H165" s="21"/>
      <c r="L165" s="21"/>
      <c r="M165" s="21"/>
    </row>
    <row r="166" spans="1:13" x14ac:dyDescent="0.25">
      <c r="A166" s="23" t="s">
        <v>227</v>
      </c>
      <c r="B166" s="21" t="s">
        <v>98</v>
      </c>
      <c r="C166" s="368">
        <v>0</v>
      </c>
      <c r="E166" s="60"/>
      <c r="F166" s="48">
        <f t="shared" si="26"/>
        <v>0</v>
      </c>
      <c r="G166" s="48" t="str">
        <f t="shared" si="27"/>
        <v/>
      </c>
      <c r="H166" s="21"/>
      <c r="L166" s="21"/>
      <c r="M166" s="21"/>
    </row>
    <row r="167" spans="1:13" x14ac:dyDescent="0.25">
      <c r="A167" s="23" t="s">
        <v>228</v>
      </c>
      <c r="B167" s="61" t="s">
        <v>100</v>
      </c>
      <c r="C167" s="372">
        <f>SUM(C164:C166)</f>
        <v>457769</v>
      </c>
      <c r="D167" s="21">
        <f>SUM(D164:D166)</f>
        <v>0</v>
      </c>
      <c r="E167" s="60"/>
      <c r="F167" s="60">
        <f>SUM(F164:F166)</f>
        <v>1</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3671</v>
      </c>
      <c r="E176" s="50"/>
      <c r="F176" s="48"/>
      <c r="G176" s="48"/>
      <c r="H176" s="21"/>
      <c r="L176" s="21"/>
      <c r="M176" s="21"/>
    </row>
    <row r="177" spans="1:13" x14ac:dyDescent="0.25">
      <c r="A177" s="23" t="s">
        <v>240</v>
      </c>
      <c r="B177" s="40" t="s">
        <v>241</v>
      </c>
      <c r="C177" s="359">
        <v>27753</v>
      </c>
      <c r="E177" s="50"/>
      <c r="F177" s="48">
        <f t="shared" ref="F177:F187" si="28">IF($C$179=0,"",IF(C177="[for completion]","",C177/$C$179))</f>
        <v>0.88317846232179231</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31424</v>
      </c>
      <c r="E179" s="50"/>
      <c r="F179" s="50">
        <f>SUM(F174:F178)</f>
        <v>0.88317846232179231</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31424</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31424</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31424</v>
      </c>
      <c r="E217" s="60"/>
      <c r="F217" s="48">
        <f>IF($C$38=0,"",IF(C217="[for completion]","",IF(C217="","",C217/$C$38)))</f>
        <v>6.4236405672198904E-2</v>
      </c>
      <c r="G217" s="48">
        <f>IF($C$39=0,"",IF(C217="[for completion]","",IF(C217="","",C217/$C$39)))</f>
        <v>6.8646126422117759E-2</v>
      </c>
      <c r="H217" s="21"/>
      <c r="L217" s="21"/>
      <c r="M217" s="21"/>
    </row>
    <row r="218" spans="1:13" x14ac:dyDescent="0.25">
      <c r="A218" s="23" t="s">
        <v>303</v>
      </c>
      <c r="B218" s="19" t="s">
        <v>304</v>
      </c>
      <c r="C218" s="379"/>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31424</v>
      </c>
      <c r="E220" s="60"/>
      <c r="F220" s="59">
        <f>SUM(F217:F219)</f>
        <v>6.4236405672198904E-2</v>
      </c>
      <c r="G220" s="59">
        <f>SUM(G217:G219)</f>
        <v>6.8646126422117759E-2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1756</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election activeCell="A2" sqref="A2"/>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318928</v>
      </c>
      <c r="F12" s="48">
        <f>IF($C$15=0,"",IF(C12="[for completion]","",C12/$C$15))</f>
        <v>0.69670271624669022</v>
      </c>
    </row>
    <row r="13" spans="1:7" x14ac:dyDescent="0.25">
      <c r="A13" s="23" t="s">
        <v>487</v>
      </c>
      <c r="B13" s="23" t="s">
        <v>488</v>
      </c>
      <c r="C13" s="359">
        <v>138227.70000000001</v>
      </c>
      <c r="F13" s="48">
        <f>IF($C$15=0,"",IF(C13="[for completion]","",C13/$C$15))</f>
        <v>0.30196036111765862</v>
      </c>
    </row>
    <row r="14" spans="1:7" x14ac:dyDescent="0.25">
      <c r="A14" s="23" t="s">
        <v>489</v>
      </c>
      <c r="B14" s="23" t="s">
        <v>98</v>
      </c>
      <c r="C14" s="368">
        <v>612</v>
      </c>
      <c r="F14" s="48">
        <f>IF($C$15=0,"",IF(C14="[for completion]","",C14/$C$15))</f>
        <v>1.3369226356512265E-3</v>
      </c>
    </row>
    <row r="15" spans="1:7" x14ac:dyDescent="0.25">
      <c r="A15" s="23" t="s">
        <v>490</v>
      </c>
      <c r="B15" s="95" t="s">
        <v>100</v>
      </c>
      <c r="C15" s="359">
        <f>SUM(C12:C14)</f>
        <v>457767.7</v>
      </c>
      <c r="F15" s="59">
        <f>SUM(F12:F14)</f>
        <v>1</v>
      </c>
    </row>
    <row r="16" spans="1:7" outlineLevel="1" x14ac:dyDescent="0.25">
      <c r="A16" s="23" t="s">
        <v>491</v>
      </c>
      <c r="B16" s="51" t="s">
        <v>1538</v>
      </c>
      <c r="C16" s="359">
        <v>244627</v>
      </c>
      <c r="F16" s="48">
        <f t="shared" ref="F16:F26" si="0">IF($C$15=0,"",IF(C16="[for completion]","",C16/$C$15))</f>
        <v>0.53439113331936694</v>
      </c>
    </row>
    <row r="17" spans="1:7" outlineLevel="1" x14ac:dyDescent="0.25">
      <c r="A17" s="23" t="s">
        <v>492</v>
      </c>
      <c r="B17" s="51" t="s">
        <v>1539</v>
      </c>
      <c r="C17" s="359">
        <v>12867</v>
      </c>
      <c r="F17" s="48">
        <f t="shared" si="0"/>
        <v>2.8108143060333875E-2</v>
      </c>
    </row>
    <row r="18" spans="1:7" outlineLevel="1" x14ac:dyDescent="0.25">
      <c r="A18" s="23" t="s">
        <v>493</v>
      </c>
      <c r="B18" s="51" t="s">
        <v>1540</v>
      </c>
      <c r="C18" s="359">
        <v>13355</v>
      </c>
      <c r="F18" s="48">
        <f t="shared" si="0"/>
        <v>2.9174185946277992E-2</v>
      </c>
    </row>
    <row r="19" spans="1:7" outlineLevel="1" x14ac:dyDescent="0.25">
      <c r="A19" s="23" t="s">
        <v>494</v>
      </c>
      <c r="B19" s="51" t="s">
        <v>1541</v>
      </c>
      <c r="C19" s="359">
        <v>9636.7999999999993</v>
      </c>
      <c r="F19" s="48">
        <f t="shared" si="0"/>
        <v>2.1051725580463625E-2</v>
      </c>
    </row>
    <row r="20" spans="1:7" outlineLevel="1" x14ac:dyDescent="0.25">
      <c r="A20" s="23" t="s">
        <v>495</v>
      </c>
      <c r="B20" s="51" t="s">
        <v>1542</v>
      </c>
      <c r="C20" s="359">
        <v>48079</v>
      </c>
      <c r="F20" s="48">
        <f t="shared" si="0"/>
        <v>0.10502925392071132</v>
      </c>
    </row>
    <row r="21" spans="1:7" outlineLevel="1" x14ac:dyDescent="0.25">
      <c r="A21" s="23" t="s">
        <v>496</v>
      </c>
      <c r="B21" s="51" t="s">
        <v>1543</v>
      </c>
      <c r="C21" s="359">
        <v>7857</v>
      </c>
      <c r="F21" s="48">
        <f t="shared" si="0"/>
        <v>1.7163727366522365E-2</v>
      </c>
    </row>
    <row r="22" spans="1:7" outlineLevel="1" x14ac:dyDescent="0.25">
      <c r="A22" s="23" t="s">
        <v>497</v>
      </c>
      <c r="B22" s="51" t="s">
        <v>1544</v>
      </c>
      <c r="C22" s="359">
        <v>76951</v>
      </c>
      <c r="F22" s="48">
        <f t="shared" si="0"/>
        <v>0.16810054532025742</v>
      </c>
    </row>
    <row r="23" spans="1:7" outlineLevel="1" x14ac:dyDescent="0.25">
      <c r="A23" s="23" t="s">
        <v>498</v>
      </c>
      <c r="B23" s="51" t="s">
        <v>1751</v>
      </c>
      <c r="C23" s="359">
        <v>35975</v>
      </c>
      <c r="F23" s="48">
        <f t="shared" si="0"/>
        <v>7.8587895126720389E-2</v>
      </c>
    </row>
    <row r="24" spans="1:7" outlineLevel="1" x14ac:dyDescent="0.25">
      <c r="A24" s="23" t="s">
        <v>499</v>
      </c>
      <c r="B24" s="51" t="s">
        <v>1752</v>
      </c>
      <c r="C24" s="359">
        <v>7807.9</v>
      </c>
      <c r="F24" s="48">
        <f t="shared" si="0"/>
        <v>1.705646772369479E-2</v>
      </c>
    </row>
    <row r="25" spans="1:7" outlineLevel="1" x14ac:dyDescent="0.25">
      <c r="A25" s="23" t="s">
        <v>500</v>
      </c>
      <c r="B25" s="51" t="s">
        <v>98</v>
      </c>
      <c r="C25" s="359">
        <v>612</v>
      </c>
      <c r="F25" s="48">
        <f t="shared" si="0"/>
        <v>1.3369226356512265E-3</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230776</v>
      </c>
      <c r="D28" s="359">
        <v>19199</v>
      </c>
      <c r="E28" s="359"/>
      <c r="F28" s="359">
        <v>250270</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364">
        <v>1.25</v>
      </c>
      <c r="D36" s="364">
        <v>5.5</v>
      </c>
      <c r="E36" s="365"/>
      <c r="F36" s="364">
        <v>1.66</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374">
        <f>SUM(C45:C72)</f>
        <v>98.899376097817623</v>
      </c>
      <c r="D44" s="374">
        <f>SUM(D45:D72)</f>
        <v>96.859337943970615</v>
      </c>
      <c r="E44" s="364"/>
      <c r="F44" s="374">
        <f>SUM(F45:F72)</f>
        <v>79.235448572675026</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364">
        <v>98.899376097817623</v>
      </c>
      <c r="D51" s="364">
        <v>88.272159844685788</v>
      </c>
      <c r="E51" s="364"/>
      <c r="F51" s="364">
        <v>79.235448572675026</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100"/>
      <c r="D71" s="364">
        <v>8.5871780992848201</v>
      </c>
      <c r="E71" s="364"/>
      <c r="F71" s="364">
        <v>0</v>
      </c>
      <c r="G71" s="23"/>
    </row>
    <row r="72" spans="1:7" x14ac:dyDescent="0.25">
      <c r="A72" s="23" t="s">
        <v>582</v>
      </c>
      <c r="B72" s="23" t="s">
        <v>583</v>
      </c>
      <c r="C72" s="100"/>
      <c r="D72" s="364"/>
      <c r="E72" s="364"/>
      <c r="F72" s="364"/>
      <c r="G72" s="23"/>
    </row>
    <row r="73" spans="1:7" x14ac:dyDescent="0.25">
      <c r="A73" s="23" t="s">
        <v>584</v>
      </c>
      <c r="B73" s="69" t="s">
        <v>271</v>
      </c>
      <c r="C73" s="374">
        <f>SUM(C74:C76)</f>
        <v>0</v>
      </c>
      <c r="D73" s="374">
        <f>SUM(D74:D76)</f>
        <v>3.1406620560293854</v>
      </c>
      <c r="E73" s="364"/>
      <c r="F73" s="374">
        <f>SUM(F74:F76)</f>
        <v>20.764551427324967</v>
      </c>
      <c r="G73" s="23"/>
    </row>
    <row r="74" spans="1:7" x14ac:dyDescent="0.25">
      <c r="A74" s="23" t="s">
        <v>585</v>
      </c>
      <c r="B74" s="23" t="s">
        <v>586</v>
      </c>
      <c r="C74" s="100"/>
      <c r="D74" s="364"/>
      <c r="E74" s="364"/>
      <c r="F74" s="364"/>
      <c r="G74" s="23"/>
    </row>
    <row r="75" spans="1:7" x14ac:dyDescent="0.25">
      <c r="A75" s="23" t="s">
        <v>587</v>
      </c>
      <c r="B75" s="23" t="s">
        <v>588</v>
      </c>
      <c r="C75" s="100"/>
      <c r="D75" s="364"/>
      <c r="E75" s="364"/>
      <c r="F75" s="364"/>
      <c r="G75" s="23"/>
    </row>
    <row r="76" spans="1:7" x14ac:dyDescent="0.25">
      <c r="A76" s="23" t="s">
        <v>1286</v>
      </c>
      <c r="B76" s="23" t="s">
        <v>2</v>
      </c>
      <c r="C76" s="100"/>
      <c r="D76" s="364">
        <v>3.1406620560293854</v>
      </c>
      <c r="E76" s="364"/>
      <c r="F76" s="364">
        <v>20.764551427324967</v>
      </c>
      <c r="G76" s="23"/>
    </row>
    <row r="77" spans="1:7" x14ac:dyDescent="0.25">
      <c r="A77" s="23" t="s">
        <v>589</v>
      </c>
      <c r="B77" s="69" t="s">
        <v>98</v>
      </c>
      <c r="C77" s="374">
        <f>SUM(C78:C87)</f>
        <v>0</v>
      </c>
      <c r="D77" s="374">
        <f>SUM(D78:D87)</f>
        <v>0</v>
      </c>
      <c r="E77" s="364"/>
      <c r="F77" s="37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363">
        <v>45.88106501315557</v>
      </c>
      <c r="D99" s="363">
        <v>37.931248981185462</v>
      </c>
      <c r="E99" s="363"/>
      <c r="F99" s="363">
        <v>43.677930011592537</v>
      </c>
      <c r="G99" s="23"/>
    </row>
    <row r="100" spans="1:7" x14ac:dyDescent="0.25">
      <c r="A100" s="23" t="s">
        <v>611</v>
      </c>
      <c r="B100" s="40" t="s">
        <v>1307</v>
      </c>
      <c r="C100" s="363">
        <v>16.411951516988424</v>
      </c>
      <c r="D100" s="363">
        <v>15.158239262278697</v>
      </c>
      <c r="E100" s="363"/>
      <c r="F100" s="363">
        <v>16.053754381156494</v>
      </c>
      <c r="G100" s="23"/>
    </row>
    <row r="101" spans="1:7" x14ac:dyDescent="0.25">
      <c r="A101" s="23" t="s">
        <v>612</v>
      </c>
      <c r="B101" s="40" t="s">
        <v>1308</v>
      </c>
      <c r="C101" s="363">
        <v>5.0225145893841718</v>
      </c>
      <c r="D101" s="363">
        <v>6.4492015485407297</v>
      </c>
      <c r="E101" s="363"/>
      <c r="F101" s="363">
        <v>5.4340109656381932</v>
      </c>
      <c r="G101" s="23"/>
    </row>
    <row r="102" spans="1:7" x14ac:dyDescent="0.25">
      <c r="A102" s="23" t="s">
        <v>613</v>
      </c>
      <c r="B102" s="40" t="s">
        <v>1309</v>
      </c>
      <c r="C102" s="363">
        <v>17.637501002638722</v>
      </c>
      <c r="D102" s="363">
        <v>15.936082905298049</v>
      </c>
      <c r="E102" s="363"/>
      <c r="F102" s="363">
        <v>17.150458546079584</v>
      </c>
      <c r="G102" s="23"/>
    </row>
    <row r="103" spans="1:7" x14ac:dyDescent="0.25">
      <c r="A103" s="23" t="s">
        <v>614</v>
      </c>
      <c r="B103" s="40" t="s">
        <v>1310</v>
      </c>
      <c r="C103" s="363">
        <v>15.04696787783311</v>
      </c>
      <c r="D103" s="363">
        <v>24.525227302697065</v>
      </c>
      <c r="E103" s="363"/>
      <c r="F103" s="363">
        <v>17.68384609553318</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373">
        <v>6.2396547934501796E-3</v>
      </c>
      <c r="D150" s="373">
        <v>5.9177556398092189E-3</v>
      </c>
      <c r="E150" s="101"/>
      <c r="F150" s="373">
        <v>6.1340971303697487E-3</v>
      </c>
    </row>
    <row r="151" spans="1:7" x14ac:dyDescent="0.25">
      <c r="A151" s="23" t="s">
        <v>644</v>
      </c>
      <c r="B151" s="23" t="s">
        <v>645</v>
      </c>
      <c r="C151" s="373">
        <v>99.993760345206539</v>
      </c>
      <c r="D151" s="373">
        <v>99.9940822443602</v>
      </c>
      <c r="E151" s="101"/>
      <c r="F151" s="373">
        <v>99.993865902869629</v>
      </c>
    </row>
    <row r="152" spans="1:7" x14ac:dyDescent="0.25">
      <c r="A152" s="23" t="s">
        <v>646</v>
      </c>
      <c r="B152" s="23" t="s">
        <v>98</v>
      </c>
      <c r="C152" s="373">
        <v>0</v>
      </c>
      <c r="D152" s="373">
        <v>0</v>
      </c>
      <c r="E152" s="101"/>
      <c r="F152" s="373">
        <v>0</v>
      </c>
    </row>
    <row r="153" spans="1:7" outlineLevel="1" x14ac:dyDescent="0.25">
      <c r="A153" s="23" t="s">
        <v>647</v>
      </c>
      <c r="B153" s="38" t="s">
        <v>1311</v>
      </c>
      <c r="C153" s="373"/>
      <c r="D153" s="373"/>
      <c r="E153" s="101"/>
      <c r="F153" s="37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373">
        <v>53.878931921938488</v>
      </c>
      <c r="D160" s="373">
        <v>54.132698054881757</v>
      </c>
      <c r="E160" s="380"/>
      <c r="F160" s="373"/>
    </row>
    <row r="161" spans="1:7" x14ac:dyDescent="0.25">
      <c r="A161" s="23" t="s">
        <v>656</v>
      </c>
      <c r="B161" s="23" t="s">
        <v>657</v>
      </c>
      <c r="C161" s="373">
        <v>46.121068078061505</v>
      </c>
      <c r="D161" s="373">
        <v>45.86730194511825</v>
      </c>
      <c r="E161" s="380"/>
      <c r="F161" s="373"/>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373">
        <v>0.11761155393039258</v>
      </c>
      <c r="D170" s="373">
        <v>9.5501628070895322E-2</v>
      </c>
      <c r="E170" s="380"/>
      <c r="F170" s="373">
        <v>0.11117795708226512</v>
      </c>
    </row>
    <row r="171" spans="1:7" x14ac:dyDescent="0.25">
      <c r="A171" s="23" t="s">
        <v>668</v>
      </c>
      <c r="B171" s="19" t="s">
        <v>669</v>
      </c>
      <c r="C171" s="373">
        <v>4.9330461636096092E-2</v>
      </c>
      <c r="D171" s="373">
        <v>5.0603130291754908E-2</v>
      </c>
      <c r="E171" s="380"/>
      <c r="F171" s="373">
        <v>4.9667211920078433E-2</v>
      </c>
    </row>
    <row r="172" spans="1:7" x14ac:dyDescent="0.25">
      <c r="A172" s="23" t="s">
        <v>670</v>
      </c>
      <c r="B172" s="19" t="s">
        <v>671</v>
      </c>
      <c r="C172" s="373">
        <v>4.4501482619783039E-2</v>
      </c>
      <c r="D172" s="373">
        <v>5.1099194729056718E-2</v>
      </c>
      <c r="E172" s="373"/>
      <c r="F172" s="373">
        <v>4.6443532193543996E-2</v>
      </c>
    </row>
    <row r="173" spans="1:7" x14ac:dyDescent="0.25">
      <c r="A173" s="23" t="s">
        <v>672</v>
      </c>
      <c r="B173" s="19" t="s">
        <v>673</v>
      </c>
      <c r="C173" s="373">
        <v>8.6829125130475859E-2</v>
      </c>
      <c r="D173" s="373">
        <v>9.4959769731185445E-2</v>
      </c>
      <c r="E173" s="373"/>
      <c r="F173" s="373">
        <v>8.9343135661495501E-2</v>
      </c>
    </row>
    <row r="174" spans="1:7" x14ac:dyDescent="0.25">
      <c r="A174" s="23" t="s">
        <v>674</v>
      </c>
      <c r="B174" s="19" t="s">
        <v>675</v>
      </c>
      <c r="C174" s="373">
        <v>0.70172737668325236</v>
      </c>
      <c r="D174" s="373">
        <v>0.70783627717710762</v>
      </c>
      <c r="E174" s="373"/>
      <c r="F174" s="373">
        <v>0.70336816314261696</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0.31009999999999999</v>
      </c>
      <c r="D180" s="373">
        <v>0.78510000000000002</v>
      </c>
      <c r="E180" s="380"/>
      <c r="F180" s="373">
        <v>0.53810000000000002</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1381.982</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165296</v>
      </c>
      <c r="D190" s="359">
        <v>193313</v>
      </c>
      <c r="E190" s="378"/>
      <c r="F190" s="383">
        <f>IF($C$214=0,"",IF(C190="[for completion]","",IF(C190="","",C190/$C$214)))</f>
        <v>0.51828560893291409</v>
      </c>
      <c r="G190" s="404">
        <f>IF($D$214=0,"",IF(D190="[for completion]","",IF(D190="","",D190/$D$214)))</f>
        <v>0.83766509515720877</v>
      </c>
    </row>
    <row r="191" spans="1:7" x14ac:dyDescent="0.25">
      <c r="A191" s="23" t="s">
        <v>695</v>
      </c>
      <c r="B191" s="40" t="s">
        <v>1316</v>
      </c>
      <c r="C191" s="359">
        <v>92448.2</v>
      </c>
      <c r="D191" s="359">
        <v>33194</v>
      </c>
      <c r="E191" s="378"/>
      <c r="F191" s="383">
        <f t="shared" ref="F191:F213" si="1">IF($C$214=0,"",IF(C191="[for completion]","",IF(C191="","",C191/$C$214)))</f>
        <v>0.28987133162176837</v>
      </c>
      <c r="G191" s="404">
        <f t="shared" ref="G191:G213" si="2">IF($D$214=0,"",IF(D191="[for completion]","",IF(D191="","",D191/$D$214)))</f>
        <v>0.14383644746420771</v>
      </c>
    </row>
    <row r="192" spans="1:7" x14ac:dyDescent="0.25">
      <c r="A192" s="23" t="s">
        <v>696</v>
      </c>
      <c r="B192" s="40" t="s">
        <v>1317</v>
      </c>
      <c r="C192" s="359">
        <v>30481.200000000001</v>
      </c>
      <c r="D192" s="359">
        <v>3727</v>
      </c>
      <c r="E192" s="378"/>
      <c r="F192" s="383">
        <f t="shared" si="1"/>
        <v>9.557380277203284E-2</v>
      </c>
      <c r="G192" s="404">
        <f t="shared" si="2"/>
        <v>1.6149859604118279E-2</v>
      </c>
    </row>
    <row r="193" spans="1:7" x14ac:dyDescent="0.25">
      <c r="A193" s="23" t="s">
        <v>697</v>
      </c>
      <c r="B193" s="40" t="s">
        <v>1318</v>
      </c>
      <c r="C193" s="359">
        <v>11322.9</v>
      </c>
      <c r="D193" s="359">
        <v>384</v>
      </c>
      <c r="E193" s="378"/>
      <c r="F193" s="383">
        <f t="shared" si="1"/>
        <v>3.5502953013905311E-2</v>
      </c>
      <c r="G193" s="404">
        <f t="shared" si="2"/>
        <v>1.6639511907650709E-3</v>
      </c>
    </row>
    <row r="194" spans="1:7" x14ac:dyDescent="0.25">
      <c r="A194" s="23" t="s">
        <v>698</v>
      </c>
      <c r="B194" s="40" t="s">
        <v>1318</v>
      </c>
      <c r="C194" s="359">
        <v>6446.5</v>
      </c>
      <c r="D194" s="359">
        <v>90</v>
      </c>
      <c r="E194" s="378"/>
      <c r="F194" s="383">
        <f t="shared" si="1"/>
        <v>2.0213000786383401E-2</v>
      </c>
      <c r="G194" s="404">
        <f t="shared" si="2"/>
        <v>3.8998856033556351E-4</v>
      </c>
    </row>
    <row r="195" spans="1:7" x14ac:dyDescent="0.25">
      <c r="A195" s="23" t="s">
        <v>699</v>
      </c>
      <c r="B195" s="40" t="s">
        <v>1319</v>
      </c>
      <c r="C195" s="359">
        <v>12933.6</v>
      </c>
      <c r="D195" s="359">
        <v>68</v>
      </c>
      <c r="E195" s="378"/>
      <c r="F195" s="383">
        <f t="shared" si="1"/>
        <v>4.0553302872995946E-2</v>
      </c>
      <c r="G195" s="404">
        <f t="shared" si="2"/>
        <v>2.94658023364648E-4</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318928.40000000002</v>
      </c>
      <c r="D214" s="47">
        <f>SUM(D190:D213)</f>
        <v>230776</v>
      </c>
      <c r="E214" s="59"/>
      <c r="F214" s="50">
        <f>SUM(F190:F213)</f>
        <v>1</v>
      </c>
      <c r="G214" s="50">
        <f>SUM(G190:G213)</f>
        <v>1</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5" t="s">
        <v>956</v>
      </c>
      <c r="D219" s="375" t="s">
        <v>956</v>
      </c>
      <c r="F219" s="48" t="str">
        <f t="shared" ref="F219:F233" si="3">IF($C$227=0,"",IF(C219="[for completion]","",C219/$C$227))</f>
        <v/>
      </c>
      <c r="G219" s="48" t="str">
        <f t="shared" ref="G219:G233" si="4">IF($D$227=0,"",IF(D219="[for completion]","",D219/$D$227))</f>
        <v/>
      </c>
    </row>
    <row r="220" spans="1:7" x14ac:dyDescent="0.25">
      <c r="A220" s="23" t="s">
        <v>725</v>
      </c>
      <c r="B220" s="23" t="s">
        <v>726</v>
      </c>
      <c r="C220" s="375" t="s">
        <v>956</v>
      </c>
      <c r="D220" s="375" t="s">
        <v>956</v>
      </c>
      <c r="F220" s="48" t="str">
        <f t="shared" si="3"/>
        <v/>
      </c>
      <c r="G220" s="48" t="str">
        <f t="shared" si="4"/>
        <v/>
      </c>
    </row>
    <row r="221" spans="1:7" x14ac:dyDescent="0.25">
      <c r="A221" s="23" t="s">
        <v>727</v>
      </c>
      <c r="B221" s="23" t="s">
        <v>728</v>
      </c>
      <c r="C221" s="375" t="s">
        <v>956</v>
      </c>
      <c r="D221" s="375" t="s">
        <v>956</v>
      </c>
      <c r="F221" s="48" t="str">
        <f t="shared" si="3"/>
        <v/>
      </c>
      <c r="G221" s="48" t="str">
        <f t="shared" si="4"/>
        <v/>
      </c>
    </row>
    <row r="222" spans="1:7" x14ac:dyDescent="0.25">
      <c r="A222" s="23" t="s">
        <v>729</v>
      </c>
      <c r="B222" s="23" t="s">
        <v>730</v>
      </c>
      <c r="C222" s="375" t="s">
        <v>956</v>
      </c>
      <c r="D222" s="375" t="s">
        <v>956</v>
      </c>
      <c r="F222" s="48" t="str">
        <f t="shared" si="3"/>
        <v/>
      </c>
      <c r="G222" s="48" t="str">
        <f t="shared" si="4"/>
        <v/>
      </c>
    </row>
    <row r="223" spans="1:7" x14ac:dyDescent="0.25">
      <c r="A223" s="23" t="s">
        <v>731</v>
      </c>
      <c r="B223" s="23" t="s">
        <v>732</v>
      </c>
      <c r="C223" s="375" t="s">
        <v>956</v>
      </c>
      <c r="D223" s="375" t="s">
        <v>956</v>
      </c>
      <c r="F223" s="48" t="str">
        <f t="shared" si="3"/>
        <v/>
      </c>
      <c r="G223" s="48" t="str">
        <f t="shared" si="4"/>
        <v/>
      </c>
    </row>
    <row r="224" spans="1:7" x14ac:dyDescent="0.25">
      <c r="A224" s="23" t="s">
        <v>733</v>
      </c>
      <c r="B224" s="23" t="s">
        <v>734</v>
      </c>
      <c r="C224" s="375" t="s">
        <v>956</v>
      </c>
      <c r="D224" s="375" t="s">
        <v>956</v>
      </c>
      <c r="F224" s="48" t="str">
        <f t="shared" si="3"/>
        <v/>
      </c>
      <c r="G224" s="48" t="str">
        <f t="shared" si="4"/>
        <v/>
      </c>
    </row>
    <row r="225" spans="1:7" x14ac:dyDescent="0.25">
      <c r="A225" s="23" t="s">
        <v>735</v>
      </c>
      <c r="B225" s="23" t="s">
        <v>736</v>
      </c>
      <c r="C225" s="375" t="s">
        <v>956</v>
      </c>
      <c r="D225" s="375" t="s">
        <v>956</v>
      </c>
      <c r="F225" s="48" t="str">
        <f t="shared" si="3"/>
        <v/>
      </c>
      <c r="G225" s="48" t="str">
        <f t="shared" si="4"/>
        <v/>
      </c>
    </row>
    <row r="226" spans="1:7" x14ac:dyDescent="0.25">
      <c r="A226" s="23" t="s">
        <v>737</v>
      </c>
      <c r="B226" s="23" t="s">
        <v>738</v>
      </c>
      <c r="C226" s="375" t="s">
        <v>956</v>
      </c>
      <c r="D226" s="375"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59.61</v>
      </c>
      <c r="G238" s="23"/>
    </row>
    <row r="239" spans="1:7" x14ac:dyDescent="0.25">
      <c r="G239" s="23"/>
    </row>
    <row r="240" spans="1:7" x14ac:dyDescent="0.25">
      <c r="B240" s="40" t="s">
        <v>722</v>
      </c>
      <c r="G240" s="23"/>
    </row>
    <row r="241" spans="1:7" x14ac:dyDescent="0.25">
      <c r="A241" s="23" t="s">
        <v>757</v>
      </c>
      <c r="B241" s="23" t="s">
        <v>724</v>
      </c>
      <c r="C241" s="379">
        <v>219765.83605259281</v>
      </c>
      <c r="D241" s="379" t="s">
        <v>956</v>
      </c>
      <c r="F241" s="48">
        <f>IF($C$249=0,"",IF(C241="[Mark as ND1 if not relevant]","",C241/$C$249))</f>
        <v>0.68907661190417646</v>
      </c>
      <c r="G241" s="48" t="str">
        <f>IF($D$249=0,"",IF(D241="[Mark as ND1 if not relevant]","",D241/$D$249))</f>
        <v/>
      </c>
    </row>
    <row r="242" spans="1:7" x14ac:dyDescent="0.25">
      <c r="A242" s="23" t="s">
        <v>758</v>
      </c>
      <c r="B242" s="23" t="s">
        <v>726</v>
      </c>
      <c r="C242" s="379">
        <v>38923.695831419893</v>
      </c>
      <c r="D242" s="379" t="s">
        <v>956</v>
      </c>
      <c r="F242" s="48">
        <f t="shared" ref="F242:F248" si="5">IF($C$249=0,"",IF(C242="[Mark as ND1 if not relevant]","",C242/$C$249))</f>
        <v>0.12204539580885913</v>
      </c>
      <c r="G242" s="48" t="str">
        <f t="shared" ref="G242:G248" si="6">IF($D$249=0,"",IF(D242="[Mark as ND1 if not relevant]","",D242/$D$249))</f>
        <v/>
      </c>
    </row>
    <row r="243" spans="1:7" x14ac:dyDescent="0.25">
      <c r="A243" s="23" t="s">
        <v>759</v>
      </c>
      <c r="B243" s="23" t="s">
        <v>728</v>
      </c>
      <c r="C243" s="379">
        <v>28659.644301952845</v>
      </c>
      <c r="D243" s="400" t="s">
        <v>956</v>
      </c>
      <c r="F243" s="48">
        <f t="shared" si="5"/>
        <v>8.986242333518292E-2</v>
      </c>
      <c r="G243" s="48" t="str">
        <f t="shared" si="6"/>
        <v/>
      </c>
    </row>
    <row r="244" spans="1:7" x14ac:dyDescent="0.25">
      <c r="A244" s="23" t="s">
        <v>760</v>
      </c>
      <c r="B244" s="23" t="s">
        <v>730</v>
      </c>
      <c r="C244" s="379">
        <v>17443.058825441694</v>
      </c>
      <c r="D244" s="400" t="s">
        <v>956</v>
      </c>
      <c r="F244" s="48">
        <f t="shared" si="5"/>
        <v>5.4692777060234961E-2</v>
      </c>
      <c r="G244" s="48" t="str">
        <f t="shared" si="6"/>
        <v/>
      </c>
    </row>
    <row r="245" spans="1:7" x14ac:dyDescent="0.25">
      <c r="A245" s="23" t="s">
        <v>761</v>
      </c>
      <c r="B245" s="23" t="s">
        <v>732</v>
      </c>
      <c r="C245" s="379">
        <v>8297.721411069444</v>
      </c>
      <c r="D245" s="400" t="s">
        <v>956</v>
      </c>
      <c r="F245" s="48">
        <f t="shared" si="5"/>
        <v>2.6017536934613162E-2</v>
      </c>
      <c r="G245" s="48" t="str">
        <f t="shared" si="6"/>
        <v/>
      </c>
    </row>
    <row r="246" spans="1:7" x14ac:dyDescent="0.25">
      <c r="A246" s="23" t="s">
        <v>762</v>
      </c>
      <c r="B246" s="23" t="s">
        <v>734</v>
      </c>
      <c r="C246" s="379">
        <v>2373.4730323833469</v>
      </c>
      <c r="D246" s="400" t="s">
        <v>956</v>
      </c>
      <c r="F246" s="48">
        <f t="shared" si="5"/>
        <v>7.4420336890273098E-3</v>
      </c>
      <c r="G246" s="48" t="str">
        <f t="shared" si="6"/>
        <v/>
      </c>
    </row>
    <row r="247" spans="1:7" x14ac:dyDescent="0.25">
      <c r="A247" s="23" t="s">
        <v>763</v>
      </c>
      <c r="B247" s="23" t="s">
        <v>736</v>
      </c>
      <c r="C247" s="379">
        <v>1225.5349234132991</v>
      </c>
      <c r="D247" s="400" t="s">
        <v>956</v>
      </c>
      <c r="F247" s="48">
        <f t="shared" si="5"/>
        <v>3.8426693974116326E-3</v>
      </c>
      <c r="G247" s="48" t="str">
        <f t="shared" si="6"/>
        <v/>
      </c>
    </row>
    <row r="248" spans="1:7" x14ac:dyDescent="0.25">
      <c r="A248" s="23" t="s">
        <v>764</v>
      </c>
      <c r="B248" s="23" t="s">
        <v>738</v>
      </c>
      <c r="C248" s="368">
        <v>2239.0506726185918</v>
      </c>
      <c r="D248" s="400" t="s">
        <v>956</v>
      </c>
      <c r="F248" s="48">
        <f t="shared" si="5"/>
        <v>7.0205518704943562E-3</v>
      </c>
      <c r="G248" s="48" t="str">
        <f t="shared" si="6"/>
        <v/>
      </c>
    </row>
    <row r="249" spans="1:7" x14ac:dyDescent="0.25">
      <c r="A249" s="23" t="s">
        <v>765</v>
      </c>
      <c r="B249" s="49" t="s">
        <v>100</v>
      </c>
      <c r="C249" s="359">
        <f>SUM(C241:C248)</f>
        <v>318928.01505089196</v>
      </c>
      <c r="D249" s="359">
        <f>SUM(D241:D248)</f>
        <v>0</v>
      </c>
      <c r="F249" s="59">
        <f>SUM(F241:F248)</f>
        <v>0.99999999999999989</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90.316030421620013</v>
      </c>
      <c r="E260" s="59"/>
      <c r="F260" s="59"/>
      <c r="G260" s="59"/>
    </row>
    <row r="261" spans="1:14" x14ac:dyDescent="0.25">
      <c r="A261" s="23" t="s">
        <v>778</v>
      </c>
      <c r="B261" s="23" t="s">
        <v>779</v>
      </c>
      <c r="C261" s="373">
        <v>4.7515321568337887</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4.9324374215461857</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7199.7510000000002</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8321.2999999999993</v>
      </c>
      <c r="D291" s="359">
        <v>9245</v>
      </c>
      <c r="E291" s="37"/>
      <c r="F291" s="48">
        <f t="shared" ref="F291:F314" si="9">IF($C$315=0,"",IF(C291="[for completion]","",C291/$C$315))</f>
        <v>6.0199858349870017E-2</v>
      </c>
      <c r="G291" s="48">
        <f t="shared" ref="G291:G314" si="10">IF($D$315=0,"",IF(D291="[for completion]","",D291/$D$315))</f>
        <v>0.48153549664045003</v>
      </c>
    </row>
    <row r="292" spans="1:7" x14ac:dyDescent="0.25">
      <c r="A292" s="23" t="s">
        <v>812</v>
      </c>
      <c r="B292" s="40" t="s">
        <v>1316</v>
      </c>
      <c r="C292" s="359">
        <v>15920.6</v>
      </c>
      <c r="D292" s="359">
        <v>4930</v>
      </c>
      <c r="E292" s="37"/>
      <c r="F292" s="48">
        <f t="shared" si="9"/>
        <v>0.11517645858759337</v>
      </c>
      <c r="G292" s="48">
        <f t="shared" si="10"/>
        <v>0.25678420751080783</v>
      </c>
    </row>
    <row r="293" spans="1:7" x14ac:dyDescent="0.25">
      <c r="A293" s="23" t="s">
        <v>813</v>
      </c>
      <c r="B293" s="40" t="s">
        <v>1317</v>
      </c>
      <c r="C293" s="359">
        <v>37874.9</v>
      </c>
      <c r="D293" s="359">
        <v>4039</v>
      </c>
      <c r="E293" s="37"/>
      <c r="F293" s="48">
        <f t="shared" si="9"/>
        <v>0.27400329455920258</v>
      </c>
      <c r="G293" s="48">
        <f t="shared" si="10"/>
        <v>0.21037554039272879</v>
      </c>
    </row>
    <row r="294" spans="1:7" x14ac:dyDescent="0.25">
      <c r="A294" s="23" t="s">
        <v>814</v>
      </c>
      <c r="B294" s="40" t="s">
        <v>1318</v>
      </c>
      <c r="C294" s="359">
        <v>18923.900000000001</v>
      </c>
      <c r="D294" s="359">
        <v>635</v>
      </c>
      <c r="E294" s="37"/>
      <c r="F294" s="48">
        <f t="shared" si="9"/>
        <v>0.13690362075962956</v>
      </c>
      <c r="G294" s="48">
        <f t="shared" si="10"/>
        <v>3.3074639304130425E-2</v>
      </c>
    </row>
    <row r="295" spans="1:7" x14ac:dyDescent="0.25">
      <c r="A295" s="23" t="s">
        <v>815</v>
      </c>
      <c r="B295" s="40" t="s">
        <v>1549</v>
      </c>
      <c r="C295" s="359">
        <v>12915.4</v>
      </c>
      <c r="D295" s="359">
        <v>186</v>
      </c>
      <c r="E295" s="37"/>
      <c r="F295" s="48">
        <f t="shared" si="9"/>
        <v>9.3435550999472594E-2</v>
      </c>
      <c r="G295" s="48">
        <f t="shared" si="10"/>
        <v>9.6880045835720605E-3</v>
      </c>
    </row>
    <row r="296" spans="1:7" x14ac:dyDescent="0.25">
      <c r="A296" s="23" t="s">
        <v>816</v>
      </c>
      <c r="B296" s="40" t="s">
        <v>1319</v>
      </c>
      <c r="C296" s="359">
        <v>44271.8</v>
      </c>
      <c r="D296" s="359">
        <v>164</v>
      </c>
      <c r="E296" s="37"/>
      <c r="F296" s="48">
        <f t="shared" si="9"/>
        <v>0.32028121674423177</v>
      </c>
      <c r="G296" s="48">
        <f t="shared" si="10"/>
        <v>8.5421115683108496E-3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1"/>
      <c r="D314" s="381"/>
      <c r="E314" s="59"/>
      <c r="F314" s="48">
        <f t="shared" si="9"/>
        <v>0</v>
      </c>
      <c r="G314" s="48">
        <f t="shared" si="10"/>
        <v>0</v>
      </c>
    </row>
    <row r="315" spans="1:7" x14ac:dyDescent="0.25">
      <c r="A315" s="23" t="s">
        <v>835</v>
      </c>
      <c r="B315" s="49" t="s">
        <v>100</v>
      </c>
      <c r="C315" s="47">
        <f>SUM(C291:C314)</f>
        <v>138227.90000000002</v>
      </c>
      <c r="D315" s="47">
        <f>SUM(D291:D314)</f>
        <v>19199</v>
      </c>
      <c r="E315" s="59"/>
      <c r="F315" s="50">
        <f>SUM(F291:F314)</f>
        <v>0.99999999999999978</v>
      </c>
      <c r="G315" s="50">
        <f>SUM(G291:G314)</f>
        <v>1</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5" t="s">
        <v>956</v>
      </c>
      <c r="D320" s="375" t="s">
        <v>956</v>
      </c>
      <c r="F320" s="48" t="str">
        <f>IF($C$328=0,"",IF(C320="[for completion]","",C320/$C$328))</f>
        <v/>
      </c>
      <c r="G320" s="48" t="str">
        <f>IF($D$328=0,"",IF(D320="[for completion]","",D320/$D$328))</f>
        <v/>
      </c>
    </row>
    <row r="321" spans="1:7" x14ac:dyDescent="0.25">
      <c r="A321" s="23" t="s">
        <v>839</v>
      </c>
      <c r="B321" s="23" t="s">
        <v>726</v>
      </c>
      <c r="C321" s="375" t="s">
        <v>956</v>
      </c>
      <c r="D321" s="375" t="s">
        <v>956</v>
      </c>
      <c r="F321" s="48" t="str">
        <f t="shared" ref="F321:F334" si="11">IF($C$328=0,"",IF(C321="[for completion]","",C321/$C$328))</f>
        <v/>
      </c>
      <c r="G321" s="48" t="str">
        <f t="shared" ref="G321:G334" si="12">IF($D$328=0,"",IF(D321="[for completion]","",D321/$D$328))</f>
        <v/>
      </c>
    </row>
    <row r="322" spans="1:7" x14ac:dyDescent="0.25">
      <c r="A322" s="23" t="s">
        <v>840</v>
      </c>
      <c r="B322" s="23" t="s">
        <v>728</v>
      </c>
      <c r="C322" s="375" t="s">
        <v>956</v>
      </c>
      <c r="D322" s="375" t="s">
        <v>956</v>
      </c>
      <c r="F322" s="48" t="str">
        <f t="shared" si="11"/>
        <v/>
      </c>
      <c r="G322" s="48" t="str">
        <f t="shared" si="12"/>
        <v/>
      </c>
    </row>
    <row r="323" spans="1:7" x14ac:dyDescent="0.25">
      <c r="A323" s="23" t="s">
        <v>841</v>
      </c>
      <c r="B323" s="23" t="s">
        <v>730</v>
      </c>
      <c r="C323" s="375" t="s">
        <v>956</v>
      </c>
      <c r="D323" s="375" t="s">
        <v>956</v>
      </c>
      <c r="F323" s="48" t="str">
        <f t="shared" si="11"/>
        <v/>
      </c>
      <c r="G323" s="48" t="str">
        <f t="shared" si="12"/>
        <v/>
      </c>
    </row>
    <row r="324" spans="1:7" x14ac:dyDescent="0.25">
      <c r="A324" s="23" t="s">
        <v>842</v>
      </c>
      <c r="B324" s="23" t="s">
        <v>732</v>
      </c>
      <c r="C324" s="375" t="s">
        <v>956</v>
      </c>
      <c r="D324" s="375" t="s">
        <v>956</v>
      </c>
      <c r="F324" s="48" t="str">
        <f t="shared" si="11"/>
        <v/>
      </c>
      <c r="G324" s="48" t="str">
        <f t="shared" si="12"/>
        <v/>
      </c>
    </row>
    <row r="325" spans="1:7" x14ac:dyDescent="0.25">
      <c r="A325" s="23" t="s">
        <v>843</v>
      </c>
      <c r="B325" s="23" t="s">
        <v>734</v>
      </c>
      <c r="C325" s="375" t="s">
        <v>956</v>
      </c>
      <c r="D325" s="375" t="s">
        <v>956</v>
      </c>
      <c r="F325" s="48" t="str">
        <f t="shared" si="11"/>
        <v/>
      </c>
      <c r="G325" s="48" t="str">
        <f t="shared" si="12"/>
        <v/>
      </c>
    </row>
    <row r="326" spans="1:7" x14ac:dyDescent="0.25">
      <c r="A326" s="23" t="s">
        <v>844</v>
      </c>
      <c r="B326" s="23" t="s">
        <v>736</v>
      </c>
      <c r="C326" s="375" t="s">
        <v>956</v>
      </c>
      <c r="D326" s="375" t="s">
        <v>956</v>
      </c>
      <c r="F326" s="48" t="str">
        <f t="shared" si="11"/>
        <v/>
      </c>
      <c r="G326" s="48" t="str">
        <f t="shared" si="12"/>
        <v/>
      </c>
    </row>
    <row r="327" spans="1:7" x14ac:dyDescent="0.25">
      <c r="A327" s="23" t="s">
        <v>845</v>
      </c>
      <c r="B327" s="23" t="s">
        <v>738</v>
      </c>
      <c r="C327" s="376" t="s">
        <v>956</v>
      </c>
      <c r="D327" s="376"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52.35</v>
      </c>
      <c r="G339" s="23"/>
    </row>
    <row r="340" spans="1:7" x14ac:dyDescent="0.25">
      <c r="G340" s="23"/>
    </row>
    <row r="341" spans="1:7" x14ac:dyDescent="0.25">
      <c r="B341" s="40" t="s">
        <v>722</v>
      </c>
      <c r="G341" s="23"/>
    </row>
    <row r="342" spans="1:7" x14ac:dyDescent="0.25">
      <c r="A342" s="23" t="s">
        <v>858</v>
      </c>
      <c r="B342" s="23" t="s">
        <v>724</v>
      </c>
      <c r="C342" s="379">
        <v>106771.28783563456</v>
      </c>
      <c r="D342" s="379" t="s">
        <v>956</v>
      </c>
      <c r="F342" s="48">
        <f>IF($C$350=0,"",IF(C342="[Mark as ND1 if not relevant]","",C342/$C$350))</f>
        <v>0.77242832257925398</v>
      </c>
      <c r="G342" s="48" t="str">
        <f>IF($D$350=0,"",IF(D342="[Mark as ND1 if not relevant]","",D342/$D$350))</f>
        <v/>
      </c>
    </row>
    <row r="343" spans="1:7" x14ac:dyDescent="0.25">
      <c r="A343" s="23" t="s">
        <v>859</v>
      </c>
      <c r="B343" s="23" t="s">
        <v>726</v>
      </c>
      <c r="C343" s="379">
        <v>15250.897854987363</v>
      </c>
      <c r="D343" s="379" t="s">
        <v>956</v>
      </c>
      <c r="F343" s="48">
        <f t="shared" ref="F343:F349" si="13">IF($C$350=0,"",IF(C343="[Mark as ND1 if not relevant]","",C343/$C$350))</f>
        <v>0.1103313979511992</v>
      </c>
      <c r="G343" s="48" t="str">
        <f t="shared" ref="G343:G349" si="14">IF($D$350=0,"",IF(D343="[Mark as ND1 if not relevant]","",D343/$D$350))</f>
        <v/>
      </c>
    </row>
    <row r="344" spans="1:7" x14ac:dyDescent="0.25">
      <c r="A344" s="23" t="s">
        <v>860</v>
      </c>
      <c r="B344" s="23" t="s">
        <v>728</v>
      </c>
      <c r="C344" s="379">
        <v>9337.8643071202096</v>
      </c>
      <c r="D344" s="400" t="s">
        <v>956</v>
      </c>
      <c r="F344" s="48">
        <f t="shared" si="13"/>
        <v>6.7554030764573142E-2</v>
      </c>
      <c r="G344" s="48" t="str">
        <f t="shared" si="14"/>
        <v/>
      </c>
    </row>
    <row r="345" spans="1:7" x14ac:dyDescent="0.25">
      <c r="A345" s="23" t="s">
        <v>861</v>
      </c>
      <c r="B345" s="23" t="s">
        <v>730</v>
      </c>
      <c r="C345" s="379">
        <v>3480.5913544403311</v>
      </c>
      <c r="D345" s="400" t="s">
        <v>956</v>
      </c>
      <c r="F345" s="48">
        <f t="shared" si="13"/>
        <v>2.5180059133808802E-2</v>
      </c>
      <c r="G345" s="48" t="str">
        <f t="shared" si="14"/>
        <v/>
      </c>
    </row>
    <row r="346" spans="1:7" x14ac:dyDescent="0.25">
      <c r="A346" s="23" t="s">
        <v>862</v>
      </c>
      <c r="B346" s="23" t="s">
        <v>732</v>
      </c>
      <c r="C346" s="379">
        <v>1482.3516647390554</v>
      </c>
      <c r="D346" s="400" t="s">
        <v>956</v>
      </c>
      <c r="F346" s="48">
        <f t="shared" si="13"/>
        <v>1.0723954286564388E-2</v>
      </c>
      <c r="G346" s="48" t="str">
        <f t="shared" si="14"/>
        <v/>
      </c>
    </row>
    <row r="347" spans="1:7" x14ac:dyDescent="0.25">
      <c r="A347" s="23" t="s">
        <v>863</v>
      </c>
      <c r="B347" s="23" t="s">
        <v>734</v>
      </c>
      <c r="C347" s="379">
        <v>751.13272429938081</v>
      </c>
      <c r="D347" s="400" t="s">
        <v>956</v>
      </c>
      <c r="F347" s="48">
        <f t="shared" si="13"/>
        <v>5.4340094797593842E-3</v>
      </c>
      <c r="G347" s="48" t="str">
        <f t="shared" si="14"/>
        <v/>
      </c>
    </row>
    <row r="348" spans="1:7" x14ac:dyDescent="0.25">
      <c r="A348" s="23" t="s">
        <v>864</v>
      </c>
      <c r="B348" s="23" t="s">
        <v>736</v>
      </c>
      <c r="C348" s="379">
        <v>386.86350874413444</v>
      </c>
      <c r="D348" s="400" t="s">
        <v>956</v>
      </c>
      <c r="F348" s="48">
        <f t="shared" si="13"/>
        <v>2.7987330412870106E-3</v>
      </c>
      <c r="G348" s="48" t="str">
        <f t="shared" si="14"/>
        <v/>
      </c>
    </row>
    <row r="349" spans="1:7" x14ac:dyDescent="0.25">
      <c r="A349" s="23" t="s">
        <v>865</v>
      </c>
      <c r="B349" s="23" t="s">
        <v>738</v>
      </c>
      <c r="C349" s="368">
        <v>767.09575746868825</v>
      </c>
      <c r="D349" s="400" t="s">
        <v>956</v>
      </c>
      <c r="F349" s="48">
        <f t="shared" si="13"/>
        <v>5.5494927635540555E-3</v>
      </c>
      <c r="G349" s="48" t="str">
        <f t="shared" si="14"/>
        <v/>
      </c>
    </row>
    <row r="350" spans="1:7" x14ac:dyDescent="0.25">
      <c r="A350" s="23" t="s">
        <v>866</v>
      </c>
      <c r="B350" s="49" t="s">
        <v>100</v>
      </c>
      <c r="C350" s="359">
        <f>SUM(C342:C349)</f>
        <v>138228.08500743372</v>
      </c>
      <c r="D350" s="359">
        <f>SUM(D342:D349)</f>
        <v>0</v>
      </c>
      <c r="F350" s="59">
        <f>SUM(F342:F349)</f>
        <v>0.99999999999999989</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41.299914126234441</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4.218548733361958</v>
      </c>
      <c r="G365" s="23"/>
    </row>
    <row r="366" spans="1:7" x14ac:dyDescent="0.25">
      <c r="A366" s="23" t="s">
        <v>888</v>
      </c>
      <c r="B366" s="40" t="s">
        <v>889</v>
      </c>
      <c r="C366" s="373">
        <v>19.310863031343921</v>
      </c>
      <c r="G366" s="23"/>
    </row>
    <row r="367" spans="1:7" x14ac:dyDescent="0.25">
      <c r="A367" s="23" t="s">
        <v>890</v>
      </c>
      <c r="B367" s="40" t="s">
        <v>891</v>
      </c>
      <c r="C367" s="373">
        <v>5.1738943752683557</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29.996779733791328</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0" t="s">
        <v>1257</v>
      </c>
      <c r="B1" s="410"/>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1757</v>
      </c>
      <c r="D15" s="366" t="s">
        <v>1758</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1759</v>
      </c>
      <c r="D18" s="366" t="s">
        <v>1760</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1761</v>
      </c>
      <c r="D20" s="366" t="s">
        <v>1762</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1759</v>
      </c>
      <c r="D24" s="366" t="s">
        <v>1760</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30</v>
      </c>
      <c r="H75" s="21"/>
    </row>
    <row r="76" spans="1:14" x14ac:dyDescent="0.25">
      <c r="A76" s="23" t="s">
        <v>1219</v>
      </c>
      <c r="B76" s="23" t="s">
        <v>1252</v>
      </c>
      <c r="C76" s="23">
        <v>254</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3.8999999999999998E-3</v>
      </c>
      <c r="D82" s="90">
        <v>5.5999999999999999E-3</v>
      </c>
      <c r="E82" s="90">
        <v>4.1999999999999997E-3</v>
      </c>
      <c r="F82" s="90" t="s">
        <v>959</v>
      </c>
      <c r="G82" s="90">
        <v>0.01</v>
      </c>
      <c r="H82" s="21"/>
    </row>
    <row r="83" spans="1:8" x14ac:dyDescent="0.25">
      <c r="A83" s="23" t="s">
        <v>1226</v>
      </c>
      <c r="B83" s="23" t="s">
        <v>1242</v>
      </c>
      <c r="C83" s="382">
        <v>3.0999999999999999E-3</v>
      </c>
      <c r="D83" s="23">
        <v>3.8E-3</v>
      </c>
      <c r="E83" s="23">
        <v>3.2000000000000002E-3</v>
      </c>
      <c r="F83" s="23" t="s">
        <v>959</v>
      </c>
      <c r="G83" s="23" t="s">
        <v>34</v>
      </c>
      <c r="H83" s="21"/>
    </row>
    <row r="84" spans="1:8" x14ac:dyDescent="0.25">
      <c r="A84" s="23" t="s">
        <v>1227</v>
      </c>
      <c r="B84" s="23" t="s">
        <v>1240</v>
      </c>
      <c r="C84" s="382">
        <v>2.2000000000000001E-3</v>
      </c>
      <c r="D84" s="23">
        <v>6.7999999999999996E-3</v>
      </c>
      <c r="E84" s="377">
        <v>4.5999999999999999E-3</v>
      </c>
      <c r="F84" s="377" t="s">
        <v>959</v>
      </c>
      <c r="G84" s="23" t="s">
        <v>34</v>
      </c>
      <c r="H84" s="21"/>
    </row>
    <row r="85" spans="1:8" x14ac:dyDescent="0.25">
      <c r="A85" s="23" t="s">
        <v>1228</v>
      </c>
      <c r="B85" s="23" t="s">
        <v>1241</v>
      </c>
      <c r="C85" s="382">
        <v>1.4E-3</v>
      </c>
      <c r="D85" s="23">
        <v>3.2000000000000002E-3</v>
      </c>
      <c r="E85" s="371">
        <v>2.0999999999999999E-3</v>
      </c>
      <c r="F85" s="371" t="s">
        <v>959</v>
      </c>
      <c r="G85" s="23" t="s">
        <v>34</v>
      </c>
      <c r="H85" s="21"/>
    </row>
    <row r="86" spans="1:8" x14ac:dyDescent="0.25">
      <c r="A86" s="23" t="s">
        <v>1244</v>
      </c>
      <c r="B86" s="23" t="s">
        <v>1243</v>
      </c>
      <c r="C86" s="382">
        <v>4.0000000000000002E-4</v>
      </c>
      <c r="D86" s="23">
        <v>1E-3</v>
      </c>
      <c r="E86" s="377">
        <v>5.9999999999999995E-4</v>
      </c>
      <c r="F86" s="377"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zoomScale="86" zoomScaleNormal="86" workbookViewId="0">
      <selection activeCell="A2" sqref="A2"/>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1779</v>
      </c>
      <c r="C32" s="23" t="s">
        <v>1782</v>
      </c>
    </row>
    <row r="33" spans="1:3" ht="30" x14ac:dyDescent="0.25">
      <c r="A33" s="1" t="s">
        <v>967</v>
      </c>
      <c r="B33" s="41" t="s">
        <v>1780</v>
      </c>
      <c r="C33" s="401" t="s">
        <v>1781</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1" t="s">
        <v>1785</v>
      </c>
      <c r="D5" s="411"/>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1765</v>
      </c>
      <c r="C22" s="385" t="s">
        <v>1759</v>
      </c>
    </row>
    <row r="23" spans="2:3" x14ac:dyDescent="0.25">
      <c r="B23" s="18" t="s">
        <v>1766</v>
      </c>
      <c r="C23" s="385" t="s">
        <v>1774</v>
      </c>
    </row>
    <row r="24" spans="2:3" x14ac:dyDescent="0.25">
      <c r="B24" s="385"/>
      <c r="C24" s="385"/>
    </row>
    <row r="25" spans="2:3" x14ac:dyDescent="0.25">
      <c r="B25" s="18" t="s">
        <v>1767</v>
      </c>
      <c r="C25" s="385" t="s">
        <v>1775</v>
      </c>
    </row>
    <row r="26" spans="2:3" x14ac:dyDescent="0.25">
      <c r="B26" s="18" t="s">
        <v>1768</v>
      </c>
      <c r="C26" s="18" t="s">
        <v>1784</v>
      </c>
    </row>
    <row r="27" spans="2:3" x14ac:dyDescent="0.25">
      <c r="B27" s="18" t="s">
        <v>1769</v>
      </c>
      <c r="C27" s="385" t="s">
        <v>1776</v>
      </c>
    </row>
    <row r="28" spans="2:3" x14ac:dyDescent="0.25">
      <c r="B28" s="18" t="s">
        <v>1770</v>
      </c>
      <c r="C28" s="385" t="s">
        <v>1777</v>
      </c>
    </row>
    <row r="29" spans="2:3" x14ac:dyDescent="0.25">
      <c r="B29" s="18" t="s">
        <v>1771</v>
      </c>
      <c r="C29" s="385" t="s">
        <v>1778</v>
      </c>
    </row>
    <row r="30" spans="2:3" x14ac:dyDescent="0.25">
      <c r="B30" s="18" t="s">
        <v>1772</v>
      </c>
      <c r="C30" s="386">
        <v>43685</v>
      </c>
    </row>
    <row r="31" spans="2:3" x14ac:dyDescent="0.25">
      <c r="B31" s="123" t="s">
        <v>1773</v>
      </c>
      <c r="C31" s="18" t="s">
        <v>1786</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2" t="s">
        <v>1333</v>
      </c>
      <c r="C5" s="412"/>
      <c r="D5" s="412"/>
    </row>
    <row r="6" spans="2:4" s="18" customFormat="1" ht="6" customHeight="1" x14ac:dyDescent="0.25">
      <c r="C6" s="123"/>
    </row>
    <row r="7" spans="2:4" s="18" customFormat="1" ht="15.75" customHeight="1" x14ac:dyDescent="0.25">
      <c r="B7" s="124" t="s">
        <v>1334</v>
      </c>
      <c r="C7" s="125"/>
      <c r="D7" s="126" t="s">
        <v>1787</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3" t="s">
        <v>1407</v>
      </c>
      <c r="D4" s="413"/>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1788</v>
      </c>
      <c r="D9" s="140" t="s">
        <v>1747</v>
      </c>
      <c r="E9" s="140" t="s">
        <v>1748</v>
      </c>
      <c r="F9" s="140" t="s">
        <v>1749</v>
      </c>
    </row>
    <row r="10" spans="2:6" x14ac:dyDescent="0.25">
      <c r="B10" s="141" t="s">
        <v>1410</v>
      </c>
      <c r="C10" s="142">
        <v>910.5</v>
      </c>
      <c r="D10" s="142">
        <v>880.5</v>
      </c>
      <c r="E10" s="142">
        <v>871.2</v>
      </c>
      <c r="F10" s="142">
        <v>868.1</v>
      </c>
    </row>
    <row r="11" spans="2:6" x14ac:dyDescent="0.25">
      <c r="B11" s="141" t="s">
        <v>1411</v>
      </c>
      <c r="C11" s="142">
        <v>804</v>
      </c>
      <c r="D11" s="142">
        <v>801.4</v>
      </c>
      <c r="E11" s="142">
        <v>796</v>
      </c>
      <c r="F11" s="142">
        <v>794.6</v>
      </c>
    </row>
    <row r="12" spans="2:6" x14ac:dyDescent="0.25">
      <c r="B12" s="143" t="s">
        <v>1412</v>
      </c>
      <c r="C12" s="144">
        <v>804</v>
      </c>
      <c r="D12" s="144">
        <v>801.4</v>
      </c>
      <c r="E12" s="144">
        <v>796</v>
      </c>
      <c r="F12" s="144">
        <v>794.6</v>
      </c>
    </row>
    <row r="13" spans="2:6" x14ac:dyDescent="0.25">
      <c r="B13" s="145" t="s">
        <v>1413</v>
      </c>
      <c r="C13" s="146">
        <v>0.29799999999999999</v>
      </c>
      <c r="D13" s="146">
        <v>0.29699999999999999</v>
      </c>
      <c r="E13" s="146">
        <v>0.30299999999999999</v>
      </c>
      <c r="F13" s="146">
        <v>0.29799999999999999</v>
      </c>
    </row>
    <row r="14" spans="2:6" x14ac:dyDescent="0.25">
      <c r="B14" s="141" t="s">
        <v>1414</v>
      </c>
      <c r="C14" s="147">
        <v>0.30199999999999999</v>
      </c>
      <c r="D14" s="147">
        <v>0.29899999999999999</v>
      </c>
      <c r="E14" s="147">
        <v>0.30599999999999999</v>
      </c>
      <c r="F14" s="147">
        <v>0.3</v>
      </c>
    </row>
    <row r="15" spans="2:6" x14ac:dyDescent="0.25">
      <c r="B15" s="141" t="s">
        <v>1415</v>
      </c>
      <c r="C15" s="142">
        <v>848.7</v>
      </c>
      <c r="D15" s="142">
        <v>810.6</v>
      </c>
      <c r="E15" s="142">
        <v>809.1</v>
      </c>
      <c r="F15" s="142">
        <v>789.2</v>
      </c>
    </row>
    <row r="16" spans="2:6" x14ac:dyDescent="0.25">
      <c r="B16" s="141" t="s">
        <v>1416</v>
      </c>
      <c r="C16" s="142">
        <v>0</v>
      </c>
      <c r="D16" s="142">
        <v>0</v>
      </c>
      <c r="E16" s="142">
        <v>0</v>
      </c>
      <c r="F16" s="142">
        <v>0</v>
      </c>
    </row>
    <row r="17" spans="2:6" x14ac:dyDescent="0.25">
      <c r="B17" s="148" t="s">
        <v>1417</v>
      </c>
      <c r="C17" s="142">
        <v>3.1819999999999999</v>
      </c>
      <c r="D17" s="142">
        <v>5.3460000000000001</v>
      </c>
      <c r="E17" s="142">
        <v>5.952</v>
      </c>
      <c r="F17" s="142">
        <v>5.952</v>
      </c>
    </row>
    <row r="18" spans="2:6" x14ac:dyDescent="0.25">
      <c r="B18" s="149" t="s">
        <v>1418</v>
      </c>
      <c r="C18" s="150">
        <v>107.3</v>
      </c>
      <c r="D18" s="150">
        <v>102.7</v>
      </c>
      <c r="E18" s="150">
        <v>99.83</v>
      </c>
      <c r="F18" s="150">
        <v>99.42</v>
      </c>
    </row>
    <row r="19" spans="2:6" x14ac:dyDescent="0.25">
      <c r="B19" s="151" t="s">
        <v>1419</v>
      </c>
      <c r="C19" s="150">
        <v>0.153</v>
      </c>
      <c r="D19" s="150">
        <v>0.13400000000000001</v>
      </c>
      <c r="E19" s="150">
        <v>-0.20399999999999999</v>
      </c>
      <c r="F19" s="150">
        <v>-2.4E-2</v>
      </c>
    </row>
    <row r="20" spans="2:6" x14ac:dyDescent="0.25">
      <c r="B20" s="141" t="s">
        <v>1420</v>
      </c>
      <c r="C20" s="142">
        <v>1.9E-2</v>
      </c>
      <c r="D20" s="142">
        <v>2.1000000000000001E-2</v>
      </c>
      <c r="E20" s="142">
        <v>2.5999999999999999E-2</v>
      </c>
      <c r="F20" s="142">
        <v>2.4E-2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774.8</v>
      </c>
      <c r="D24" s="156">
        <v>772.3</v>
      </c>
      <c r="E24" s="156">
        <v>777.8</v>
      </c>
      <c r="F24" s="156">
        <v>775.9</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1.23</v>
      </c>
      <c r="D28" s="160">
        <v>0.72</v>
      </c>
      <c r="E28" s="160">
        <v>0.4</v>
      </c>
      <c r="F28" s="159">
        <v>0.51</v>
      </c>
    </row>
    <row r="29" spans="2:6" x14ac:dyDescent="0.25">
      <c r="B29" s="158" t="s">
        <v>1426</v>
      </c>
      <c r="C29" s="159">
        <v>5.24</v>
      </c>
      <c r="D29" s="159">
        <v>4.62</v>
      </c>
      <c r="E29" s="159">
        <v>4.7300000000000004</v>
      </c>
      <c r="F29" s="159">
        <v>4.37</v>
      </c>
    </row>
    <row r="30" spans="2:6" x14ac:dyDescent="0.25">
      <c r="B30" s="158" t="s">
        <v>1427</v>
      </c>
      <c r="C30" s="159">
        <v>768.35</v>
      </c>
      <c r="D30" s="159">
        <v>766.92</v>
      </c>
      <c r="E30" s="159">
        <v>772.71</v>
      </c>
      <c r="F30" s="159">
        <v>771.02</v>
      </c>
    </row>
    <row r="31" spans="2:6" x14ac:dyDescent="0.25">
      <c r="B31" s="143" t="s">
        <v>1428</v>
      </c>
      <c r="C31" s="161">
        <v>0</v>
      </c>
      <c r="D31" s="161">
        <v>0</v>
      </c>
      <c r="E31" s="161">
        <v>0</v>
      </c>
      <c r="F31" s="161">
        <v>0</v>
      </c>
    </row>
    <row r="32" spans="2:6" x14ac:dyDescent="0.25">
      <c r="B32" s="158" t="s">
        <v>1429</v>
      </c>
      <c r="C32" s="159">
        <v>748.2</v>
      </c>
      <c r="D32" s="159">
        <v>744</v>
      </c>
      <c r="E32" s="159">
        <v>749.5</v>
      </c>
      <c r="F32" s="159">
        <v>745.8</v>
      </c>
    </row>
    <row r="33" spans="2:6" x14ac:dyDescent="0.25">
      <c r="B33" s="158" t="s">
        <v>1430</v>
      </c>
      <c r="C33" s="159">
        <v>7.5</v>
      </c>
      <c r="D33" s="159">
        <v>9.8000000000000007</v>
      </c>
      <c r="E33" s="159">
        <v>10.6</v>
      </c>
      <c r="F33" s="159">
        <v>12.1</v>
      </c>
    </row>
    <row r="34" spans="2:6" x14ac:dyDescent="0.25">
      <c r="B34" s="158" t="s">
        <v>1431</v>
      </c>
      <c r="C34" s="162">
        <v>0</v>
      </c>
      <c r="D34" s="162">
        <v>0</v>
      </c>
      <c r="E34" s="162">
        <v>0</v>
      </c>
      <c r="F34" s="162">
        <v>0</v>
      </c>
    </row>
    <row r="35" spans="2:6" x14ac:dyDescent="0.25">
      <c r="B35" s="158" t="s">
        <v>1432</v>
      </c>
      <c r="C35" s="162">
        <v>19.100000000000001</v>
      </c>
      <c r="D35" s="162">
        <v>18.5</v>
      </c>
      <c r="E35" s="162">
        <v>17.8</v>
      </c>
      <c r="F35" s="162">
        <v>18</v>
      </c>
    </row>
    <row r="36" spans="2:6" x14ac:dyDescent="0.25">
      <c r="B36" s="143" t="s">
        <v>1433</v>
      </c>
      <c r="C36" s="161">
        <v>0</v>
      </c>
      <c r="D36" s="161">
        <v>0</v>
      </c>
      <c r="E36" s="161">
        <v>0</v>
      </c>
      <c r="F36" s="161">
        <v>0</v>
      </c>
    </row>
    <row r="37" spans="2:6" ht="30" x14ac:dyDescent="0.25">
      <c r="B37" s="158" t="s">
        <v>1434</v>
      </c>
      <c r="C37" s="159">
        <v>444.3</v>
      </c>
      <c r="D37" s="159">
        <v>443.5</v>
      </c>
      <c r="E37" s="159">
        <v>448.4</v>
      </c>
      <c r="F37" s="159">
        <v>448.3</v>
      </c>
    </row>
    <row r="38" spans="2:6" ht="30" x14ac:dyDescent="0.25">
      <c r="B38" s="158" t="s">
        <v>1435</v>
      </c>
      <c r="C38" s="159">
        <v>260.2</v>
      </c>
      <c r="D38" s="159">
        <v>258.89999999999998</v>
      </c>
      <c r="E38" s="159">
        <v>260</v>
      </c>
      <c r="F38" s="159">
        <v>258.5</v>
      </c>
    </row>
    <row r="39" spans="2:6" x14ac:dyDescent="0.25">
      <c r="B39" s="158" t="s">
        <v>1436</v>
      </c>
      <c r="C39" s="159">
        <v>70.3</v>
      </c>
      <c r="D39" s="159">
        <v>69.8</v>
      </c>
      <c r="E39" s="159">
        <v>69.5</v>
      </c>
      <c r="F39" s="159">
        <v>69.099999999999994</v>
      </c>
    </row>
    <row r="40" spans="2:6" x14ac:dyDescent="0.25">
      <c r="B40" s="143" t="s">
        <v>1437</v>
      </c>
      <c r="C40" s="163">
        <v>0</v>
      </c>
      <c r="D40" s="163">
        <v>0</v>
      </c>
      <c r="E40" s="163">
        <v>0</v>
      </c>
      <c r="F40" s="163">
        <v>0</v>
      </c>
    </row>
    <row r="41" spans="2:6" x14ac:dyDescent="0.25">
      <c r="B41" s="141" t="s">
        <v>1438</v>
      </c>
      <c r="C41" s="164">
        <v>0.4</v>
      </c>
      <c r="D41" s="164">
        <v>0.2</v>
      </c>
      <c r="E41" s="164">
        <v>0.3</v>
      </c>
      <c r="F41" s="165">
        <v>0.2</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0E69A2-F778-4514-B30C-3A3063C7F399}">
  <ds:schemaRefs>
    <ds:schemaRef ds:uri="http://schemas.microsoft.com/sharepoint/v3/contenttype/forms"/>
  </ds:schemaRefs>
</ds:datastoreItem>
</file>

<file path=customXml/itemProps2.xml><?xml version="1.0" encoding="utf-8"?>
<ds:datastoreItem xmlns:ds="http://schemas.openxmlformats.org/officeDocument/2006/customXml" ds:itemID="{577F19E7-8011-46BE-B796-427D5E9504DB}"/>
</file>

<file path=customXml/itemProps3.xml><?xml version="1.0" encoding="utf-8"?>
<ds:datastoreItem xmlns:ds="http://schemas.openxmlformats.org/officeDocument/2006/customXml" ds:itemID="{780E69A2-F778-4514-B30C-3A3063C7F399}"/>
</file>

<file path=customXml/itemProps4.xml><?xml version="1.0" encoding="utf-8"?>
<ds:datastoreItem xmlns:ds="http://schemas.openxmlformats.org/officeDocument/2006/customXml" ds:itemID="{513BAC87-AAB7-4D4D-AFCF-BC7A41643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Mads Friis Bendix</cp:lastModifiedBy>
  <cp:lastPrinted>2019-05-10T09:19:12Z</cp:lastPrinted>
  <dcterms:created xsi:type="dcterms:W3CDTF">2016-04-21T08:07:20Z</dcterms:created>
  <dcterms:modified xsi:type="dcterms:W3CDTF">2019-09-23T11:21:45Z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148800</vt:r8>
  </property>
  <property fmtid="{D5CDD505-2E9C-101B-9397-08002B2CF9AE}" pid="6" name="TemplateUrl">
    <vt:lpwstr/>
  </property>
  <property fmtid="{D5CDD505-2E9C-101B-9397-08002B2CF9AE}" pid="7" name="ComplianceAssetId">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ies>
</file>